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3"/>
  </bookViews>
  <sheets>
    <sheet name="1" sheetId="1" r:id="rId1"/>
    <sheet name="2" sheetId="2" r:id="rId2"/>
    <sheet name="3" sheetId="3" r:id="rId3"/>
    <sheet name="4" sheetId="4" r:id="rId4"/>
    <sheet name="Arkusz1" sheetId="5" state="hidden" r:id="rId5"/>
    <sheet name="Arkusz2" sheetId="6" state="hidden" r:id="rId6"/>
    <sheet name="Arkusz4" sheetId="7" state="hidden" r:id="rId7"/>
    <sheet name="Arkusz3" sheetId="8" state="hidden" r:id="rId8"/>
    <sheet name="Arkusz5" sheetId="9" state="hidden" r:id="rId9"/>
    <sheet name="Arkusz6" sheetId="10" state="hidden" r:id="rId10"/>
  </sheets>
  <definedNames/>
  <calcPr fullCalcOnLoad="1"/>
</workbook>
</file>

<file path=xl/sharedStrings.xml><?xml version="1.0" encoding="utf-8"?>
<sst xmlns="http://schemas.openxmlformats.org/spreadsheetml/2006/main" count="395" uniqueCount="199">
  <si>
    <t>Wyszczególnienie</t>
  </si>
  <si>
    <t>4.</t>
  </si>
  <si>
    <t>Dział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</si>
  <si>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</si>
  <si>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</si>
  <si>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</si>
  <si>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</si>
  <si>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</si>
  <si>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</si>
  <si>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</si>
  <si>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</si>
  <si>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</si>
  <si>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</si>
  <si>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</si>
  <si>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</si>
  <si>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</si>
  <si>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</si>
  <si>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</si>
  <si>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</si>
  <si>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</si>
  <si>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</si>
  <si>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</si>
  <si>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</si>
  <si>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</si>
  <si>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</si>
  <si>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</si>
  <si>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</si>
  <si>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</si>
  <si>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</si>
  <si>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</si>
  <si>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</si>
  <si>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</si>
  <si>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</si>
  <si>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</si>
  <si>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Rozdz.</t>
  </si>
  <si>
    <t>w złotych</t>
  </si>
  <si>
    <t>Nazwa zadania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</si>
  <si>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</si>
  <si>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</si>
  <si>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</si>
  <si>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</si>
  <si>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</si>
  <si>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</si>
  <si>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</si>
  <si>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</si>
  <si>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</si>
  <si>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</si>
  <si>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</si>
  <si>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2009 r.</t>
  </si>
  <si>
    <t>Lp.</t>
  </si>
  <si>
    <t>Klasyfikacja
§</t>
  </si>
  <si>
    <t>Stan środków obrotowych na początek roku</t>
  </si>
  <si>
    <t>Stan środków obrotowych na koniec roku</t>
  </si>
  <si>
    <t>§ 931</t>
  </si>
  <si>
    <t>Planowane wydatki</t>
  </si>
  <si>
    <t>Projekt</t>
  </si>
  <si>
    <t>Kategoria interwencji funduszy strukturalnych</t>
  </si>
  <si>
    <t>Środki z budżetu UE</t>
  </si>
  <si>
    <t>z tego:</t>
  </si>
  <si>
    <t>Środki z budżetu krajowego**</t>
  </si>
  <si>
    <t>z tego, źródła finansowania:</t>
  </si>
  <si>
    <t>obligacje</t>
  </si>
  <si>
    <t>pozostałe**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</si>
  <si>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</si>
  <si>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</si>
  <si>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</si>
  <si>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</si>
  <si>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</si>
  <si>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</si>
  <si>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pożyczki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</si>
  <si>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</si>
  <si>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</si>
  <si>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</si>
  <si>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</si>
  <si>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</si>
  <si>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</si>
  <si>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</si>
  <si>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Jednostka organizacyjna realizująca program lub koordynująca wykonanie programu</t>
  </si>
  <si>
    <t>dochody własne jst</t>
  </si>
  <si>
    <t xml:space="preserve">§ 944 </t>
  </si>
  <si>
    <t>Papiery wartościowe (obligacje)</t>
  </si>
  <si>
    <t>Wykup papierów wartościowych (obligacji)</t>
  </si>
  <si>
    <t>z tego źródła finansowania</t>
  </si>
  <si>
    <t>600</t>
  </si>
  <si>
    <t>60016</t>
  </si>
  <si>
    <t>630</t>
  </si>
  <si>
    <t>700</t>
  </si>
  <si>
    <t>70005</t>
  </si>
  <si>
    <t>750</t>
  </si>
  <si>
    <t>75023</t>
  </si>
  <si>
    <t>754</t>
  </si>
  <si>
    <t>801</t>
  </si>
  <si>
    <t>80101</t>
  </si>
  <si>
    <t>900</t>
  </si>
  <si>
    <t>90001</t>
  </si>
  <si>
    <t>90015</t>
  </si>
  <si>
    <t>921</t>
  </si>
  <si>
    <t>92195</t>
  </si>
  <si>
    <t>Przelewy od wojewody i od wojewódzkiego inspektora ochrony środowiska</t>
  </si>
  <si>
    <t>Usuwanie wyrobów azbestowych na terenie Miasta Szczyrk</t>
  </si>
  <si>
    <t>Urząd Miejski w Szczyrku</t>
  </si>
  <si>
    <t>9.</t>
  </si>
  <si>
    <t>10.</t>
  </si>
  <si>
    <t>11.</t>
  </si>
  <si>
    <t>63003</t>
  </si>
  <si>
    <t>i kredyty</t>
  </si>
  <si>
    <t xml:space="preserve">Regionalny Program Operacyjny Województwa Śląskiego </t>
  </si>
  <si>
    <t>III Turystyka</t>
  </si>
  <si>
    <t>3.1 infrastruktura zaplecza turystycznego</t>
  </si>
  <si>
    <t>Poddziałanie:</t>
  </si>
  <si>
    <t>3.2.2 Infrastruktura okołoturystyczna/ podmioty publiczne</t>
  </si>
  <si>
    <t xml:space="preserve">Budowa Centrum Rekreacji (crossowy tor rowerowy i trasa narciarstwa biegowego) w Mieście Szczyrk </t>
  </si>
  <si>
    <t>Razem wydatki</t>
  </si>
  <si>
    <t>630-63003-</t>
  </si>
  <si>
    <t>6058/6059</t>
  </si>
  <si>
    <t>Regionalny program Operacyjny Województwa Śląskiego</t>
  </si>
  <si>
    <t>Priorytet</t>
  </si>
  <si>
    <t>3.1 Infrastruktura zaplecza turystycznego</t>
  </si>
  <si>
    <t>Poddziałanie</t>
  </si>
  <si>
    <t>3.2.2 Infrastruktura okołoturystyczna / podmioty publiczne</t>
  </si>
  <si>
    <t>Nazwa projektu</t>
  </si>
  <si>
    <t>630-63003</t>
  </si>
  <si>
    <t>2010 r.</t>
  </si>
  <si>
    <t>Regionalny  Program Operacyjny Województwa Śląskiego</t>
  </si>
  <si>
    <t>3.2.2 Infrastruktura okołoturystyczna /podmioty publiczne</t>
  </si>
  <si>
    <t>Rozbudowa i modernizacja ścieżki rowerowo-pieszej w Szczyrku (deptak nad  Żylicą i dalej w kierunku Buczkowic) oraz zagospodarowanie terenu  Centrum Miasta Szczyrk</t>
  </si>
  <si>
    <t>2009 r</t>
  </si>
  <si>
    <t>2010 r</t>
  </si>
  <si>
    <t>3.2.2 Infrastruktura okołoturystyczna/podmioty publiczne</t>
  </si>
  <si>
    <t>Zagospodarowanie terenu wokół amfiteatru wraz z parkingiem oraz budowa widowni amfiteatru</t>
  </si>
  <si>
    <t>921-92195-</t>
  </si>
  <si>
    <t>Klasyfikacja (dział, rozdział, paragraf)</t>
  </si>
  <si>
    <t>Wydatkiw okresie realizacji projektu (całkowita wartośc projektu) (6+7)</t>
  </si>
  <si>
    <t>Budowa Centrum Rekreacji (crossowy tor rowerowy i trasa narciarstwa biegowego) w mieście Szczyrk</t>
  </si>
  <si>
    <t>60013</t>
  </si>
  <si>
    <t>Termomodernizacja budynku Zespołu Szkoły Podstawowej i Gimnazjum nr 1 przy ul. Szkolnej 9 w Szczyrku</t>
  </si>
  <si>
    <t>13.</t>
  </si>
  <si>
    <t>14.</t>
  </si>
  <si>
    <t>Dochody</t>
  </si>
  <si>
    <t>Wyniki budżetu</t>
  </si>
  <si>
    <t>Projekt przebudowy  ul. Klimczoka</t>
  </si>
  <si>
    <t>Rozbudowa i modernizacja ścieżki rowerowo-pieszej w Szczyrku (Deptak nad Żylicą i dalej w kierunku Buczkowic) oraz zagospodarowanie terenu Centrum Miasta Szczyrk</t>
  </si>
  <si>
    <t>Wytyczenie szlaku turystycznego oraz przygotowanie i uzbrojenie terenu pod budowę kolei gondolowej Szczyrk-Górka w kierunku klimczoka</t>
  </si>
  <si>
    <t>VIII Infrastruktura edukacyjna</t>
  </si>
  <si>
    <t>8.2 Infrastruktura placówek oświaty</t>
  </si>
  <si>
    <t>Termomodernizacja budynku Zespołu Szkoły Podstawowej i Gimnazjum Nr 1 przy ul. Szkolnej 9 w Szczyrku</t>
  </si>
  <si>
    <t>Przygotowanie jednostek samorządu terytorialnego do świadczenia e- usług oraz integracji z SEKAP</t>
  </si>
  <si>
    <t>Modernizacja i termomodernizacja ZSPIG nr 2 w Szczyrku przy ul. Myśliwskiej 154</t>
  </si>
  <si>
    <t>2011 r.</t>
  </si>
  <si>
    <t>Budowa 2 parkingów przy obiektach turystycznych ( Hala Pośrednia, Skalite)</t>
  </si>
  <si>
    <t>Wydatki majątkowe w 2009 r.</t>
  </si>
  <si>
    <t>rok budżetowy 2009 (7+8+9)</t>
  </si>
  <si>
    <t>Projekt przebudowy ul. Malinowej</t>
  </si>
  <si>
    <t>Projekt poszerzenia ul. Skalistej</t>
  </si>
  <si>
    <t>Wytyczenie szlaku turystycznego oraz przygotowanie i uzbrojenieterenu pod budowę kolei gondolowej Szczyrk-Górka w kierunku Klimczoka</t>
  </si>
  <si>
    <t>Projekt i zabudowa tarasu budynku UM</t>
  </si>
  <si>
    <t>Temomodernizacja budynku Zespołu Szkolno-Przedszkolnego</t>
  </si>
  <si>
    <t>Ogrodzenie terenu Zespołu Szkoły Podstawowej i Gimnazjum Nr 1</t>
  </si>
  <si>
    <t>Plan na 2009 r.</t>
  </si>
  <si>
    <t>Przychody i rozchody budżetu w 2009r.</t>
  </si>
  <si>
    <t>Zakup serwera księgowego - wymiana systemu podatkowego z wersji DOS na wersje Windows</t>
  </si>
  <si>
    <t>15.</t>
  </si>
  <si>
    <t>Zakup nieruchomości</t>
  </si>
  <si>
    <t>Projekt przebudowy mostu na ul. Poziomkowej</t>
  </si>
  <si>
    <t>Kwota
2009 r.</t>
  </si>
  <si>
    <t>Budowa boiska sportowego przy Zespole Szkoły Podstawowej i Gimnazjum Nr 1 przy ul. Szkolnej 9 w Szczyrku</t>
  </si>
  <si>
    <t xml:space="preserve">Projekt i budowa zatok autobusowych w Szczyrku Centrum </t>
  </si>
  <si>
    <t>Dofinansowanie modernizacji ul. Uzdrowiskowej</t>
  </si>
  <si>
    <t>Projekt i budowa fragmentu ul. Dworcowej</t>
  </si>
  <si>
    <t>Realizacja projektu rozbudowy oświetlenia ulicznego</t>
  </si>
  <si>
    <t>60014</t>
  </si>
  <si>
    <t>Projekt chodnika ul. Salmopolska</t>
  </si>
  <si>
    <t>Projekt chodnika ul. Olimpijska</t>
  </si>
  <si>
    <t>12.</t>
  </si>
  <si>
    <t>II Społeczeństwo Informacyjne</t>
  </si>
  <si>
    <t>2.2. Rozwój elektronicznych usług publicznych</t>
  </si>
  <si>
    <t>Przygotowanie jednostek samorządu terytorialnego do świadczenia e-usług oraz integracji z SEKAP</t>
  </si>
  <si>
    <t>Program Operacyjny Współpracy Transgranicznej Republika Czeska - Rzeczpospolita Polska 2007-2013</t>
  </si>
  <si>
    <t xml:space="preserve">3. Wspieranie Współpracy Społeczności Lokalnych </t>
  </si>
  <si>
    <t>3.3. Fundusz mikroprojektów w Euroregionie Beskidy</t>
  </si>
  <si>
    <t>Wykonanie i modernizacja informacji turystycznej, infrastruktury szlaków górskich w Mieście Szczyrk</t>
  </si>
  <si>
    <t>Program Operacyjny Kapitał Ludzki</t>
  </si>
  <si>
    <t>IX. Rozwój wykształcenia i kompetencji w regionach</t>
  </si>
  <si>
    <t>9.1. Wyrównywanie Sznas edukacyjnych i zapewnienie wysokiej jakości usług edukacyjnych świadczonych w systemie oświaty</t>
  </si>
  <si>
    <t>9.1.1. Zmiejszanie nierowności w stopniu upowszechniania edukacji przedszkolnej</t>
  </si>
  <si>
    <t>Edukacja integracyjna z Miasta Szczyrk</t>
  </si>
  <si>
    <t>Środki z budżetu gminy</t>
  </si>
  <si>
    <t>Środki z budżetu krajowego</t>
  </si>
  <si>
    <t>2009 do 2011</t>
  </si>
  <si>
    <t>Wydatki razem (10+14)</t>
  </si>
  <si>
    <t>Wydatki razem (11+12+13)</t>
  </si>
  <si>
    <t>Wydatki razem (15+16+17+18)</t>
  </si>
  <si>
    <t>750-75023-</t>
  </si>
  <si>
    <t>Projekt budowy kanalizacji sanitarnej przy ul. Orzechowej, Ogrodowej,  Wczasowej, Świerkowej (Stromej) w Szczyrku</t>
  </si>
  <si>
    <t>75411</t>
  </si>
  <si>
    <t>6058/6059, 6068-6069</t>
  </si>
  <si>
    <t>Dotacja celowa na realizację zadania "II etap budowy strażnicy PSP wraz z siedzibą komendy Miejskiej w Bielsku-Białej przy ul. Leszczyńskiej"</t>
  </si>
  <si>
    <t>801-80104-4118-4119-4128-4129-4178-4179-4218-4219-4248-4249-4308-4309-4368-4369-4438-4439-4748-4749-4758-4759</t>
  </si>
  <si>
    <t>630-63003-4118-4119-4128-4129-4178-4179-4218-4219-4308-4309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</si>
</sst>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  <numFmt numFmtId="176" formatCode="_-* #,##0\ _z_ł_-;\-* #,##0\ _z_ł_-;_-* &quot;-&quot;?\ _z_ł_-;_-@_-"/>
  </numFmts>
  <fonts count="3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8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 CE"/>
      <family val="2"/>
    </font>
    <font>
      <sz val="7"/>
      <name val="Arial CE"/>
      <family val="0"/>
    </font>
    <font>
      <b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6" fillId="0" borderId="0">
      <alignment/>
      <protection/>
    </xf>
    <xf numFmtId="0" fontId="30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7" fillId="0" borderId="0" xfId="52" applyFont="1">
      <alignment/>
      <protection/>
    </xf>
    <xf numFmtId="0" fontId="1" fillId="0" borderId="0" xfId="0" applyFont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2" fillId="2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0" borderId="10" xfId="0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right"/>
    </xf>
    <xf numFmtId="0" fontId="14" fillId="20" borderId="15" xfId="0" applyFont="1" applyFill="1" applyBorder="1" applyAlignment="1">
      <alignment horizontal="center" wrapText="1"/>
    </xf>
    <xf numFmtId="0" fontId="14" fillId="20" borderId="16" xfId="0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5" fillId="0" borderId="18" xfId="0" applyFont="1" applyBorder="1" applyAlignment="1">
      <alignment/>
    </xf>
    <xf numFmtId="0" fontId="15" fillId="20" borderId="19" xfId="0" applyFont="1" applyFill="1" applyBorder="1" applyAlignment="1">
      <alignment wrapText="1"/>
    </xf>
    <xf numFmtId="0" fontId="15" fillId="20" borderId="16" xfId="0" applyFont="1" applyFill="1" applyBorder="1" applyAlignment="1">
      <alignment wrapText="1"/>
    </xf>
    <xf numFmtId="0" fontId="15" fillId="0" borderId="16" xfId="0" applyFont="1" applyBorder="1" applyAlignment="1">
      <alignment wrapText="1"/>
    </xf>
    <xf numFmtId="0" fontId="15" fillId="0" borderId="16" xfId="0" applyFont="1" applyBorder="1" applyAlignment="1">
      <alignment horizontal="right" wrapText="1"/>
    </xf>
    <xf numFmtId="3" fontId="15" fillId="0" borderId="16" xfId="0" applyNumberFormat="1" applyFont="1" applyBorder="1" applyAlignment="1">
      <alignment horizontal="right" wrapText="1"/>
    </xf>
    <xf numFmtId="0" fontId="15" fillId="0" borderId="18" xfId="0" applyFont="1" applyBorder="1" applyAlignment="1">
      <alignment wrapText="1"/>
    </xf>
    <xf numFmtId="3" fontId="15" fillId="0" borderId="18" xfId="0" applyNumberFormat="1" applyFont="1" applyBorder="1" applyAlignment="1">
      <alignment wrapText="1"/>
    </xf>
    <xf numFmtId="0" fontId="15" fillId="0" borderId="18" xfId="0" applyFont="1" applyBorder="1" applyAlignment="1">
      <alignment/>
    </xf>
    <xf numFmtId="0" fontId="15" fillId="20" borderId="15" xfId="0" applyFont="1" applyFill="1" applyBorder="1" applyAlignment="1">
      <alignment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/>
    </xf>
    <xf numFmtId="0" fontId="2" fillId="24" borderId="0" xfId="0" applyFont="1" applyFill="1" applyBorder="1" applyAlignment="1">
      <alignment horizontal="center" vertical="center"/>
    </xf>
    <xf numFmtId="3" fontId="2" fillId="24" borderId="0" xfId="0" applyNumberFormat="1" applyFont="1" applyFill="1" applyBorder="1" applyAlignment="1">
      <alignment vertical="center"/>
    </xf>
    <xf numFmtId="0" fontId="16" fillId="2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3" fontId="16" fillId="2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wrapText="1"/>
    </xf>
    <xf numFmtId="0" fontId="15" fillId="0" borderId="2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 horizontal="left"/>
    </xf>
    <xf numFmtId="0" fontId="15" fillId="0" borderId="23" xfId="0" applyFont="1" applyBorder="1" applyAlignment="1">
      <alignment wrapText="1"/>
    </xf>
    <xf numFmtId="3" fontId="15" fillId="0" borderId="23" xfId="0" applyNumberFormat="1" applyFont="1" applyBorder="1" applyAlignment="1">
      <alignment horizontal="right" wrapText="1"/>
    </xf>
    <xf numFmtId="0" fontId="15" fillId="0" borderId="23" xfId="0" applyFont="1" applyBorder="1" applyAlignment="1">
      <alignment horizontal="right" wrapText="1"/>
    </xf>
    <xf numFmtId="3" fontId="15" fillId="0" borderId="23" xfId="0" applyNumberFormat="1" applyFont="1" applyBorder="1" applyAlignment="1">
      <alignment wrapText="1"/>
    </xf>
    <xf numFmtId="0" fontId="15" fillId="0" borderId="24" xfId="0" applyFont="1" applyBorder="1" applyAlignment="1">
      <alignment/>
    </xf>
    <xf numFmtId="3" fontId="15" fillId="0" borderId="16" xfId="0" applyNumberFormat="1" applyFont="1" applyBorder="1" applyAlignment="1">
      <alignment wrapText="1"/>
    </xf>
    <xf numFmtId="0" fontId="15" fillId="0" borderId="19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19" xfId="0" applyFont="1" applyBorder="1" applyAlignment="1">
      <alignment wrapText="1"/>
    </xf>
    <xf numFmtId="3" fontId="15" fillId="0" borderId="19" xfId="0" applyNumberFormat="1" applyFont="1" applyBorder="1" applyAlignment="1">
      <alignment wrapText="1"/>
    </xf>
    <xf numFmtId="0" fontId="15" fillId="0" borderId="23" xfId="0" applyFont="1" applyBorder="1" applyAlignment="1">
      <alignment/>
    </xf>
    <xf numFmtId="3" fontId="15" fillId="0" borderId="25" xfId="0" applyNumberFormat="1" applyFont="1" applyBorder="1" applyAlignment="1">
      <alignment horizontal="right" wrapText="1"/>
    </xf>
    <xf numFmtId="0" fontId="15" fillId="0" borderId="23" xfId="0" applyFont="1" applyBorder="1" applyAlignment="1">
      <alignment/>
    </xf>
    <xf numFmtId="0" fontId="15" fillId="0" borderId="23" xfId="52" applyFont="1" applyBorder="1">
      <alignment/>
      <protection/>
    </xf>
    <xf numFmtId="3" fontId="15" fillId="0" borderId="23" xfId="52" applyNumberFormat="1" applyFont="1" applyBorder="1">
      <alignment/>
      <protection/>
    </xf>
    <xf numFmtId="3" fontId="15" fillId="20" borderId="25" xfId="0" applyNumberFormat="1" applyFont="1" applyFill="1" applyBorder="1" applyAlignment="1">
      <alignment horizontal="right" wrapText="1"/>
    </xf>
    <xf numFmtId="3" fontId="15" fillId="20" borderId="17" xfId="0" applyNumberFormat="1" applyFont="1" applyFill="1" applyBorder="1" applyAlignment="1">
      <alignment horizontal="right" wrapText="1"/>
    </xf>
    <xf numFmtId="0" fontId="15" fillId="20" borderId="15" xfId="0" applyNumberFormat="1" applyFont="1" applyFill="1" applyBorder="1" applyAlignment="1">
      <alignment horizontal="left" wrapText="1"/>
    </xf>
    <xf numFmtId="0" fontId="15" fillId="20" borderId="16" xfId="0" applyNumberFormat="1" applyFont="1" applyFill="1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3" fontId="15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3" fontId="15" fillId="0" borderId="0" xfId="0" applyNumberFormat="1" applyFont="1" applyBorder="1" applyAlignment="1">
      <alignment wrapText="1"/>
    </xf>
    <xf numFmtId="0" fontId="15" fillId="0" borderId="26" xfId="0" applyFont="1" applyBorder="1" applyAlignment="1">
      <alignment/>
    </xf>
    <xf numFmtId="0" fontId="15" fillId="0" borderId="26" xfId="0" applyFont="1" applyBorder="1" applyAlignment="1">
      <alignment wrapText="1"/>
    </xf>
    <xf numFmtId="3" fontId="15" fillId="0" borderId="26" xfId="0" applyNumberFormat="1" applyFont="1" applyBorder="1" applyAlignment="1">
      <alignment horizontal="right" wrapText="1"/>
    </xf>
    <xf numFmtId="0" fontId="15" fillId="0" borderId="26" xfId="0" applyFont="1" applyBorder="1" applyAlignment="1">
      <alignment horizontal="right" wrapText="1"/>
    </xf>
    <xf numFmtId="3" fontId="15" fillId="0" borderId="26" xfId="0" applyNumberFormat="1" applyFont="1" applyBorder="1" applyAlignment="1">
      <alignment wrapText="1"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18" xfId="0" applyFont="1" applyBorder="1" applyAlignment="1">
      <alignment/>
    </xf>
    <xf numFmtId="0" fontId="17" fillId="0" borderId="29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16" fillId="20" borderId="10" xfId="0" applyFont="1" applyFill="1" applyBorder="1" applyAlignment="1">
      <alignment horizontal="center" vertical="center"/>
    </xf>
    <xf numFmtId="0" fontId="16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5" fillId="20" borderId="23" xfId="0" applyNumberFormat="1" applyFont="1" applyFill="1" applyBorder="1" applyAlignment="1">
      <alignment horizontal="right" wrapText="1"/>
    </xf>
    <xf numFmtId="3" fontId="15" fillId="20" borderId="25" xfId="0" applyNumberFormat="1" applyFont="1" applyFill="1" applyBorder="1" applyAlignment="1">
      <alignment horizontal="right" wrapText="1"/>
    </xf>
    <xf numFmtId="3" fontId="15" fillId="20" borderId="17" xfId="0" applyNumberFormat="1" applyFont="1" applyFill="1" applyBorder="1" applyAlignment="1">
      <alignment horizontal="right" wrapText="1"/>
    </xf>
    <xf numFmtId="0" fontId="15" fillId="0" borderId="27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5" fillId="0" borderId="27" xfId="0" applyFont="1" applyBorder="1" applyAlignment="1">
      <alignment/>
    </xf>
    <xf numFmtId="0" fontId="15" fillId="0" borderId="23" xfId="0" applyFont="1" applyBorder="1" applyAlignment="1">
      <alignment/>
    </xf>
    <xf numFmtId="0" fontId="15" fillId="20" borderId="23" xfId="0" applyFont="1" applyFill="1" applyBorder="1" applyAlignment="1">
      <alignment/>
    </xf>
    <xf numFmtId="0" fontId="15" fillId="20" borderId="25" xfId="0" applyFont="1" applyFill="1" applyBorder="1" applyAlignment="1">
      <alignment wrapText="1"/>
    </xf>
    <xf numFmtId="0" fontId="17" fillId="0" borderId="17" xfId="0" applyFont="1" applyBorder="1" applyAlignment="1">
      <alignment wrapText="1"/>
    </xf>
    <xf numFmtId="0" fontId="15" fillId="0" borderId="25" xfId="0" applyFont="1" applyBorder="1" applyAlignment="1">
      <alignment horizontal="center" wrapText="1"/>
    </xf>
    <xf numFmtId="0" fontId="15" fillId="0" borderId="32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6" xfId="0" applyFont="1" applyBorder="1" applyAlignment="1">
      <alignment/>
    </xf>
    <xf numFmtId="0" fontId="15" fillId="20" borderId="19" xfId="0" applyFont="1" applyFill="1" applyBorder="1" applyAlignment="1">
      <alignment/>
    </xf>
    <xf numFmtId="0" fontId="15" fillId="20" borderId="16" xfId="0" applyFont="1" applyFill="1" applyBorder="1" applyAlignment="1">
      <alignment/>
    </xf>
    <xf numFmtId="0" fontId="15" fillId="20" borderId="25" xfId="0" applyFont="1" applyFill="1" applyBorder="1" applyAlignment="1">
      <alignment/>
    </xf>
    <xf numFmtId="0" fontId="15" fillId="20" borderId="17" xfId="0" applyFont="1" applyFill="1" applyBorder="1" applyAlignment="1">
      <alignment/>
    </xf>
    <xf numFmtId="0" fontId="17" fillId="0" borderId="21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3" fontId="15" fillId="0" borderId="28" xfId="0" applyNumberFormat="1" applyFont="1" applyBorder="1" applyAlignment="1">
      <alignment horizontal="right" wrapText="1"/>
    </xf>
    <xf numFmtId="0" fontId="17" fillId="0" borderId="28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15" fillId="0" borderId="31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18" xfId="0" applyFont="1" applyBorder="1" applyAlignment="1">
      <alignment/>
    </xf>
    <xf numFmtId="3" fontId="15" fillId="20" borderId="25" xfId="0" applyNumberFormat="1" applyFont="1" applyFill="1" applyBorder="1" applyAlignment="1">
      <alignment/>
    </xf>
    <xf numFmtId="3" fontId="15" fillId="20" borderId="17" xfId="0" applyNumberFormat="1" applyFont="1" applyFill="1" applyBorder="1" applyAlignment="1">
      <alignment/>
    </xf>
    <xf numFmtId="0" fontId="14" fillId="20" borderId="31" xfId="0" applyFont="1" applyFill="1" applyBorder="1" applyAlignment="1">
      <alignment horizontal="center"/>
    </xf>
    <xf numFmtId="0" fontId="14" fillId="20" borderId="28" xfId="0" applyFont="1" applyFill="1" applyBorder="1" applyAlignment="1">
      <alignment horizontal="center"/>
    </xf>
    <xf numFmtId="0" fontId="14" fillId="20" borderId="18" xfId="0" applyFont="1" applyFill="1" applyBorder="1" applyAlignment="1">
      <alignment horizontal="center"/>
    </xf>
    <xf numFmtId="0" fontId="14" fillId="20" borderId="25" xfId="0" applyFont="1" applyFill="1" applyBorder="1" applyAlignment="1">
      <alignment horizontal="center" wrapText="1"/>
    </xf>
    <xf numFmtId="0" fontId="14" fillId="20" borderId="29" xfId="0" applyFont="1" applyFill="1" applyBorder="1" applyAlignment="1">
      <alignment horizontal="center" wrapText="1"/>
    </xf>
    <xf numFmtId="0" fontId="14" fillId="20" borderId="17" xfId="0" applyFont="1" applyFill="1" applyBorder="1" applyAlignment="1">
      <alignment horizontal="center" wrapText="1"/>
    </xf>
    <xf numFmtId="0" fontId="14" fillId="20" borderId="31" xfId="0" applyFont="1" applyFill="1" applyBorder="1" applyAlignment="1">
      <alignment horizontal="center" wrapText="1"/>
    </xf>
    <xf numFmtId="0" fontId="14" fillId="20" borderId="28" xfId="0" applyFont="1" applyFill="1" applyBorder="1" applyAlignment="1">
      <alignment horizontal="center" wrapText="1"/>
    </xf>
    <xf numFmtId="0" fontId="14" fillId="20" borderId="18" xfId="0" applyFont="1" applyFill="1" applyBorder="1" applyAlignment="1">
      <alignment horizontal="center" wrapText="1"/>
    </xf>
    <xf numFmtId="0" fontId="14" fillId="20" borderId="25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vertical="center" wrapText="1"/>
    </xf>
    <xf numFmtId="0" fontId="17" fillId="0" borderId="28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8" fillId="20" borderId="25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wrapText="1"/>
    </xf>
    <xf numFmtId="0" fontId="17" fillId="0" borderId="29" xfId="0" applyFont="1" applyBorder="1" applyAlignment="1">
      <alignment wrapText="1"/>
    </xf>
    <xf numFmtId="0" fontId="14" fillId="20" borderId="25" xfId="0" applyFont="1" applyFill="1" applyBorder="1" applyAlignment="1">
      <alignment horizontal="center"/>
    </xf>
    <xf numFmtId="0" fontId="14" fillId="20" borderId="29" xfId="0" applyFont="1" applyFill="1" applyBorder="1" applyAlignment="1">
      <alignment horizontal="center"/>
    </xf>
    <xf numFmtId="0" fontId="14" fillId="20" borderId="17" xfId="0" applyFont="1" applyFill="1" applyBorder="1" applyAlignment="1">
      <alignment horizontal="center"/>
    </xf>
    <xf numFmtId="0" fontId="14" fillId="20" borderId="25" xfId="0" applyFont="1" applyFill="1" applyBorder="1" applyAlignment="1">
      <alignment horizontal="center" vertical="center"/>
    </xf>
    <xf numFmtId="0" fontId="14" fillId="20" borderId="29" xfId="0" applyFont="1" applyFill="1" applyBorder="1" applyAlignment="1">
      <alignment horizontal="center" vertical="center"/>
    </xf>
    <xf numFmtId="0" fontId="14" fillId="20" borderId="17" xfId="0" applyFont="1" applyFill="1" applyBorder="1" applyAlignment="1">
      <alignment horizontal="center" vertical="center"/>
    </xf>
    <xf numFmtId="0" fontId="14" fillId="20" borderId="29" xfId="0" applyFont="1" applyFill="1" applyBorder="1" applyAlignment="1">
      <alignment horizontal="center" vertical="center" wrapText="1"/>
    </xf>
    <xf numFmtId="0" fontId="14" fillId="20" borderId="17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0" fontId="15" fillId="20" borderId="25" xfId="52" applyFont="1" applyFill="1" applyBorder="1" applyAlignment="1">
      <alignment/>
      <protection/>
    </xf>
    <xf numFmtId="0" fontId="15" fillId="20" borderId="17" xfId="52" applyFont="1" applyFill="1" applyBorder="1" applyAlignment="1">
      <alignment/>
      <protection/>
    </xf>
    <xf numFmtId="0" fontId="15" fillId="20" borderId="15" xfId="0" applyFont="1" applyFill="1" applyBorder="1" applyAlignment="1">
      <alignment/>
    </xf>
    <xf numFmtId="0" fontId="2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43"/>
  <sheetViews>
    <sheetView zoomScaleSheetLayoutView="100" workbookViewId="0" topLeftCell="A31">
      <selection activeCell="E19" sqref="E19"/>
    </sheetView>
  </sheetViews>
  <sheetFormatPr defaultColWidth="9.00390625" defaultRowHeight="12.75"/>
  <cols>
    <col min="1" max="1" width="3.125" style="1" customWidth="1"/>
    <col min="2" max="2" width="5.00390625" style="1" customWidth="1"/>
    <col min="3" max="3" width="6.125" style="1" customWidth="1"/>
    <col min="4" max="4" width="17.125" style="1" customWidth="1"/>
    <col min="5" max="5" width="9.25390625" style="1" customWidth="1"/>
    <col min="6" max="6" width="9.375" style="1" customWidth="1"/>
    <col min="7" max="7" width="7.875" style="1" customWidth="1"/>
    <col min="8" max="8" width="8.625" style="1" customWidth="1"/>
    <col min="9" max="9" width="10.125" style="1" customWidth="1"/>
    <col min="10" max="10" width="11.125" style="1" customWidth="1"/>
    <col min="11" max="16384" width="9.125" style="1" customWidth="1"/>
  </cols>
  <sheetData>
    <row r="1" spans="1:10" ht="18">
      <c r="A1" s="121" t="s">
        <v>150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0.5" customHeight="1">
      <c r="A2" s="10"/>
      <c r="B2" s="10"/>
      <c r="C2" s="10"/>
      <c r="D2" s="10"/>
      <c r="E2" s="10"/>
      <c r="F2" s="10"/>
      <c r="G2" s="10"/>
      <c r="H2" s="10"/>
      <c r="I2" s="10"/>
      <c r="J2" s="7" t="s">
        <v>35</v>
      </c>
    </row>
    <row r="3" spans="1:10" s="30" customFormat="1" ht="19.5" customHeight="1">
      <c r="A3" s="119" t="s">
        <v>49</v>
      </c>
      <c r="B3" s="119" t="s">
        <v>2</v>
      </c>
      <c r="C3" s="119" t="s">
        <v>34</v>
      </c>
      <c r="D3" s="120" t="s">
        <v>36</v>
      </c>
      <c r="E3" s="120" t="s">
        <v>76</v>
      </c>
      <c r="F3" s="120" t="s">
        <v>54</v>
      </c>
      <c r="G3" s="120"/>
      <c r="H3" s="120"/>
      <c r="I3" s="120"/>
      <c r="J3" s="120" t="s">
        <v>77</v>
      </c>
    </row>
    <row r="4" spans="1:10" s="30" customFormat="1" ht="19.5" customHeight="1">
      <c r="A4" s="119"/>
      <c r="B4" s="119"/>
      <c r="C4" s="119"/>
      <c r="D4" s="120"/>
      <c r="E4" s="120"/>
      <c r="F4" s="120" t="s">
        <v>151</v>
      </c>
      <c r="G4" s="120" t="s">
        <v>82</v>
      </c>
      <c r="H4" s="120"/>
      <c r="I4" s="120"/>
      <c r="J4" s="120"/>
    </row>
    <row r="5" spans="1:10" s="30" customFormat="1" ht="29.25" customHeight="1">
      <c r="A5" s="119"/>
      <c r="B5" s="119"/>
      <c r="C5" s="119"/>
      <c r="D5" s="120"/>
      <c r="E5" s="120"/>
      <c r="F5" s="120"/>
      <c r="G5" s="120" t="s">
        <v>78</v>
      </c>
      <c r="H5" s="120" t="s">
        <v>70</v>
      </c>
      <c r="I5" s="120" t="s">
        <v>71</v>
      </c>
      <c r="J5" s="120"/>
    </row>
    <row r="6" spans="1:10" s="30" customFormat="1" ht="19.5" customHeight="1">
      <c r="A6" s="119"/>
      <c r="B6" s="119"/>
      <c r="C6" s="119"/>
      <c r="D6" s="120"/>
      <c r="E6" s="120"/>
      <c r="F6" s="120"/>
      <c r="G6" s="120"/>
      <c r="H6" s="120"/>
      <c r="I6" s="120"/>
      <c r="J6" s="120"/>
    </row>
    <row r="7" spans="1:10" s="30" customFormat="1" ht="20.25" customHeight="1">
      <c r="A7" s="119"/>
      <c r="B7" s="119"/>
      <c r="C7" s="119"/>
      <c r="D7" s="120"/>
      <c r="E7" s="120"/>
      <c r="F7" s="120"/>
      <c r="G7" s="120"/>
      <c r="H7" s="120"/>
      <c r="I7" s="120"/>
      <c r="J7" s="120"/>
    </row>
    <row r="8" spans="1:10" ht="11.25" customHeight="1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  <c r="J8" s="68">
        <v>10</v>
      </c>
    </row>
    <row r="9" spans="1:10" ht="37.5" customHeight="1">
      <c r="A9" s="68" t="s">
        <v>8</v>
      </c>
      <c r="B9" s="69" t="s">
        <v>83</v>
      </c>
      <c r="C9" s="69" t="s">
        <v>134</v>
      </c>
      <c r="D9" s="72" t="s">
        <v>166</v>
      </c>
      <c r="E9" s="71">
        <v>205000</v>
      </c>
      <c r="F9" s="71">
        <v>205000</v>
      </c>
      <c r="G9" s="71"/>
      <c r="H9" s="71">
        <v>205000</v>
      </c>
      <c r="I9" s="71"/>
      <c r="J9" s="70" t="s">
        <v>100</v>
      </c>
    </row>
    <row r="10" spans="1:10" ht="24" customHeight="1">
      <c r="A10" s="68" t="s">
        <v>9</v>
      </c>
      <c r="B10" s="69" t="s">
        <v>83</v>
      </c>
      <c r="C10" s="69" t="s">
        <v>134</v>
      </c>
      <c r="D10" s="70" t="s">
        <v>171</v>
      </c>
      <c r="E10" s="71">
        <v>15000</v>
      </c>
      <c r="F10" s="71">
        <v>15000</v>
      </c>
      <c r="G10" s="71">
        <v>15000</v>
      </c>
      <c r="H10" s="71"/>
      <c r="I10" s="71"/>
      <c r="J10" s="70" t="s">
        <v>100</v>
      </c>
    </row>
    <row r="11" spans="1:10" ht="33" customHeight="1">
      <c r="A11" s="68" t="s">
        <v>10</v>
      </c>
      <c r="B11" s="69" t="s">
        <v>83</v>
      </c>
      <c r="C11" s="69" t="s">
        <v>170</v>
      </c>
      <c r="D11" s="72" t="s">
        <v>167</v>
      </c>
      <c r="E11" s="71">
        <v>380000</v>
      </c>
      <c r="F11" s="71">
        <v>380000</v>
      </c>
      <c r="G11" s="71"/>
      <c r="H11" s="71">
        <v>380000</v>
      </c>
      <c r="I11" s="71"/>
      <c r="J11" s="70" t="s">
        <v>100</v>
      </c>
    </row>
    <row r="12" spans="1:10" ht="24.75" customHeight="1">
      <c r="A12" s="68" t="s">
        <v>1</v>
      </c>
      <c r="B12" s="69" t="s">
        <v>83</v>
      </c>
      <c r="C12" s="69" t="s">
        <v>170</v>
      </c>
      <c r="D12" s="72" t="s">
        <v>172</v>
      </c>
      <c r="E12" s="71">
        <v>15000</v>
      </c>
      <c r="F12" s="71">
        <v>15000</v>
      </c>
      <c r="G12" s="71">
        <v>15000</v>
      </c>
      <c r="H12" s="71"/>
      <c r="I12" s="71"/>
      <c r="J12" s="70" t="s">
        <v>100</v>
      </c>
    </row>
    <row r="13" spans="1:10" ht="33" customHeight="1">
      <c r="A13" s="68" t="s">
        <v>13</v>
      </c>
      <c r="B13" s="69" t="s">
        <v>83</v>
      </c>
      <c r="C13" s="69" t="s">
        <v>84</v>
      </c>
      <c r="D13" s="72" t="s">
        <v>168</v>
      </c>
      <c r="E13" s="71">
        <v>150000</v>
      </c>
      <c r="F13" s="71">
        <v>150000</v>
      </c>
      <c r="G13" s="71"/>
      <c r="H13" s="71">
        <v>150000</v>
      </c>
      <c r="I13" s="71"/>
      <c r="J13" s="70" t="s">
        <v>100</v>
      </c>
    </row>
    <row r="14" spans="1:10" ht="36" customHeight="1">
      <c r="A14" s="68" t="s">
        <v>16</v>
      </c>
      <c r="B14" s="69" t="s">
        <v>83</v>
      </c>
      <c r="C14" s="69" t="s">
        <v>84</v>
      </c>
      <c r="D14" s="72" t="s">
        <v>163</v>
      </c>
      <c r="E14" s="71">
        <v>60000</v>
      </c>
      <c r="F14" s="71">
        <v>60000</v>
      </c>
      <c r="G14" s="71">
        <v>18583</v>
      </c>
      <c r="H14" s="71">
        <v>41417</v>
      </c>
      <c r="I14" s="71"/>
      <c r="J14" s="70" t="s">
        <v>100</v>
      </c>
    </row>
    <row r="15" spans="1:10" ht="22.5">
      <c r="A15" s="68" t="s">
        <v>18</v>
      </c>
      <c r="B15" s="69">
        <v>600</v>
      </c>
      <c r="C15" s="69">
        <v>60016</v>
      </c>
      <c r="D15" s="70" t="s">
        <v>140</v>
      </c>
      <c r="E15" s="71">
        <v>200000</v>
      </c>
      <c r="F15" s="71">
        <v>200000</v>
      </c>
      <c r="G15" s="71"/>
      <c r="H15" s="71">
        <v>200000</v>
      </c>
      <c r="I15" s="71"/>
      <c r="J15" s="70" t="s">
        <v>100</v>
      </c>
    </row>
    <row r="16" spans="1:10" ht="22.5">
      <c r="A16" s="68" t="s">
        <v>24</v>
      </c>
      <c r="B16" s="69" t="s">
        <v>83</v>
      </c>
      <c r="C16" s="69" t="s">
        <v>84</v>
      </c>
      <c r="D16" s="70" t="s">
        <v>152</v>
      </c>
      <c r="E16" s="71">
        <v>30000</v>
      </c>
      <c r="F16" s="71">
        <v>30000</v>
      </c>
      <c r="G16" s="71">
        <v>30000</v>
      </c>
      <c r="H16" s="71"/>
      <c r="I16" s="71"/>
      <c r="J16" s="70" t="s">
        <v>100</v>
      </c>
    </row>
    <row r="17" spans="1:10" ht="22.5">
      <c r="A17" s="68" t="s">
        <v>101</v>
      </c>
      <c r="B17" s="69" t="s">
        <v>83</v>
      </c>
      <c r="C17" s="69" t="s">
        <v>84</v>
      </c>
      <c r="D17" s="70" t="s">
        <v>153</v>
      </c>
      <c r="E17" s="71">
        <v>50000</v>
      </c>
      <c r="F17" s="71">
        <v>50000</v>
      </c>
      <c r="G17" s="71">
        <v>50000</v>
      </c>
      <c r="H17" s="71"/>
      <c r="I17" s="71"/>
      <c r="J17" s="70" t="s">
        <v>100</v>
      </c>
    </row>
    <row r="18" spans="1:10" ht="66.75" customHeight="1">
      <c r="A18" s="68" t="s">
        <v>102</v>
      </c>
      <c r="B18" s="69" t="s">
        <v>85</v>
      </c>
      <c r="C18" s="69" t="s">
        <v>104</v>
      </c>
      <c r="D18" s="72" t="s">
        <v>133</v>
      </c>
      <c r="E18" s="71">
        <v>5022824</v>
      </c>
      <c r="F18" s="71">
        <v>4019568</v>
      </c>
      <c r="G18" s="71"/>
      <c r="H18" s="71">
        <v>972802</v>
      </c>
      <c r="I18" s="71">
        <v>3046766</v>
      </c>
      <c r="J18" s="70" t="s">
        <v>100</v>
      </c>
    </row>
    <row r="19" spans="1:10" ht="101.25" customHeight="1">
      <c r="A19" s="68" t="s">
        <v>103</v>
      </c>
      <c r="B19" s="69" t="s">
        <v>85</v>
      </c>
      <c r="C19" s="69" t="s">
        <v>104</v>
      </c>
      <c r="D19" s="72" t="s">
        <v>141</v>
      </c>
      <c r="E19" s="71">
        <v>9518589</v>
      </c>
      <c r="F19" s="71">
        <v>664232</v>
      </c>
      <c r="G19" s="71"/>
      <c r="H19" s="71">
        <v>119562</v>
      </c>
      <c r="I19" s="71">
        <v>544670</v>
      </c>
      <c r="J19" s="70" t="s">
        <v>100</v>
      </c>
    </row>
    <row r="20" spans="1:10" ht="89.25" customHeight="1">
      <c r="A20" s="68" t="s">
        <v>173</v>
      </c>
      <c r="B20" s="69" t="s">
        <v>85</v>
      </c>
      <c r="C20" s="69" t="s">
        <v>104</v>
      </c>
      <c r="D20" s="72" t="s">
        <v>154</v>
      </c>
      <c r="E20" s="71">
        <v>4972576</v>
      </c>
      <c r="F20" s="71">
        <v>10000</v>
      </c>
      <c r="G20" s="71"/>
      <c r="H20" s="71">
        <v>1800</v>
      </c>
      <c r="I20" s="71">
        <v>8200</v>
      </c>
      <c r="J20" s="70" t="s">
        <v>100</v>
      </c>
    </row>
    <row r="21" spans="1:10" ht="21.75" customHeight="1">
      <c r="A21" s="68" t="s">
        <v>136</v>
      </c>
      <c r="B21" s="69" t="s">
        <v>86</v>
      </c>
      <c r="C21" s="69" t="s">
        <v>87</v>
      </c>
      <c r="D21" s="72" t="s">
        <v>162</v>
      </c>
      <c r="E21" s="71">
        <v>390000</v>
      </c>
      <c r="F21" s="71">
        <v>390000</v>
      </c>
      <c r="G21" s="71"/>
      <c r="H21" s="71">
        <v>390000</v>
      </c>
      <c r="I21" s="71"/>
      <c r="J21" s="70" t="s">
        <v>100</v>
      </c>
    </row>
    <row r="22" spans="1:10" ht="21" customHeight="1">
      <c r="A22" s="68" t="s">
        <v>137</v>
      </c>
      <c r="B22" s="69" t="s">
        <v>88</v>
      </c>
      <c r="C22" s="69" t="s">
        <v>89</v>
      </c>
      <c r="D22" s="70" t="s">
        <v>155</v>
      </c>
      <c r="E22" s="71">
        <v>70000</v>
      </c>
      <c r="F22" s="71">
        <v>70000</v>
      </c>
      <c r="G22" s="71">
        <v>70000</v>
      </c>
      <c r="H22" s="71"/>
      <c r="I22" s="71"/>
      <c r="J22" s="70" t="s">
        <v>100</v>
      </c>
    </row>
    <row r="23" spans="1:10" ht="55.5" customHeight="1">
      <c r="A23" s="68" t="s">
        <v>161</v>
      </c>
      <c r="B23" s="69" t="s">
        <v>88</v>
      </c>
      <c r="C23" s="69" t="s">
        <v>89</v>
      </c>
      <c r="D23" s="70" t="s">
        <v>160</v>
      </c>
      <c r="E23" s="71">
        <v>76500</v>
      </c>
      <c r="F23" s="71">
        <v>76500</v>
      </c>
      <c r="G23" s="71">
        <v>76500</v>
      </c>
      <c r="H23" s="71"/>
      <c r="I23" s="71"/>
      <c r="J23" s="70" t="s">
        <v>100</v>
      </c>
    </row>
    <row r="24" spans="1:10" ht="81" customHeight="1">
      <c r="A24" s="68">
        <v>16</v>
      </c>
      <c r="B24" s="69" t="s">
        <v>90</v>
      </c>
      <c r="C24" s="69" t="s">
        <v>194</v>
      </c>
      <c r="D24" s="70" t="s">
        <v>196</v>
      </c>
      <c r="E24" s="71">
        <v>10000</v>
      </c>
      <c r="F24" s="71">
        <v>10000</v>
      </c>
      <c r="G24" s="71">
        <v>10000</v>
      </c>
      <c r="H24" s="71"/>
      <c r="I24" s="71"/>
      <c r="J24" s="70" t="s">
        <v>100</v>
      </c>
    </row>
    <row r="25" spans="1:10" ht="55.5" customHeight="1">
      <c r="A25" s="68">
        <v>17</v>
      </c>
      <c r="B25" s="69" t="s">
        <v>88</v>
      </c>
      <c r="C25" s="69" t="s">
        <v>89</v>
      </c>
      <c r="D25" s="70" t="s">
        <v>146</v>
      </c>
      <c r="E25" s="71">
        <v>173728</v>
      </c>
      <c r="F25" s="71">
        <v>160130</v>
      </c>
      <c r="G25" s="71">
        <v>24020</v>
      </c>
      <c r="H25" s="71"/>
      <c r="I25" s="71">
        <v>136110</v>
      </c>
      <c r="J25" s="70" t="s">
        <v>100</v>
      </c>
    </row>
    <row r="26" spans="1:10" ht="55.5" customHeight="1">
      <c r="A26" s="68">
        <v>18</v>
      </c>
      <c r="B26" s="69" t="s">
        <v>91</v>
      </c>
      <c r="C26" s="69" t="s">
        <v>92</v>
      </c>
      <c r="D26" s="70" t="s">
        <v>135</v>
      </c>
      <c r="E26" s="71">
        <v>1373221</v>
      </c>
      <c r="F26" s="71">
        <v>912000</v>
      </c>
      <c r="G26" s="71"/>
      <c r="H26" s="71">
        <v>200000</v>
      </c>
      <c r="I26" s="71">
        <v>712000</v>
      </c>
      <c r="J26" s="70" t="s">
        <v>100</v>
      </c>
    </row>
    <row r="27" spans="1:10" ht="45.75" customHeight="1">
      <c r="A27" s="68">
        <v>19</v>
      </c>
      <c r="B27" s="69" t="s">
        <v>91</v>
      </c>
      <c r="C27" s="69" t="s">
        <v>92</v>
      </c>
      <c r="D27" s="70" t="s">
        <v>147</v>
      </c>
      <c r="E27" s="71">
        <v>400000</v>
      </c>
      <c r="F27" s="71">
        <v>400000</v>
      </c>
      <c r="G27" s="71"/>
      <c r="H27" s="71">
        <v>400000</v>
      </c>
      <c r="I27" s="71"/>
      <c r="J27" s="70" t="s">
        <v>100</v>
      </c>
    </row>
    <row r="28" spans="1:10" ht="69" customHeight="1">
      <c r="A28" s="68">
        <v>20</v>
      </c>
      <c r="B28" s="69" t="s">
        <v>91</v>
      </c>
      <c r="C28" s="69" t="s">
        <v>92</v>
      </c>
      <c r="D28" s="70" t="s">
        <v>165</v>
      </c>
      <c r="E28" s="71">
        <v>200000</v>
      </c>
      <c r="F28" s="71">
        <v>200000</v>
      </c>
      <c r="G28" s="71"/>
      <c r="H28" s="71">
        <v>200000</v>
      </c>
      <c r="I28" s="71"/>
      <c r="J28" s="70" t="s">
        <v>100</v>
      </c>
    </row>
    <row r="29" spans="1:10" ht="46.5" customHeight="1">
      <c r="A29" s="68">
        <v>21</v>
      </c>
      <c r="B29" s="69" t="s">
        <v>91</v>
      </c>
      <c r="C29" s="69" t="s">
        <v>92</v>
      </c>
      <c r="D29" s="70" t="s">
        <v>156</v>
      </c>
      <c r="E29" s="71">
        <v>100000</v>
      </c>
      <c r="F29" s="71">
        <v>100000</v>
      </c>
      <c r="G29" s="71"/>
      <c r="H29" s="71">
        <v>100000</v>
      </c>
      <c r="I29" s="71"/>
      <c r="J29" s="70" t="s">
        <v>100</v>
      </c>
    </row>
    <row r="30" spans="1:10" ht="49.5" customHeight="1">
      <c r="A30" s="68">
        <v>22</v>
      </c>
      <c r="B30" s="69" t="s">
        <v>91</v>
      </c>
      <c r="C30" s="69" t="s">
        <v>92</v>
      </c>
      <c r="D30" s="70" t="s">
        <v>157</v>
      </c>
      <c r="E30" s="71">
        <v>80000</v>
      </c>
      <c r="F30" s="71">
        <v>80000</v>
      </c>
      <c r="G30" s="71"/>
      <c r="H30" s="71">
        <v>80000</v>
      </c>
      <c r="I30" s="71"/>
      <c r="J30" s="70" t="s">
        <v>100</v>
      </c>
    </row>
    <row r="31" spans="1:10" ht="79.5" customHeight="1">
      <c r="A31" s="68">
        <v>23</v>
      </c>
      <c r="B31" s="69" t="s">
        <v>93</v>
      </c>
      <c r="C31" s="69" t="s">
        <v>94</v>
      </c>
      <c r="D31" s="70" t="s">
        <v>193</v>
      </c>
      <c r="E31" s="71">
        <v>30000</v>
      </c>
      <c r="F31" s="71">
        <v>30000</v>
      </c>
      <c r="G31" s="71"/>
      <c r="H31" s="71">
        <v>30000</v>
      </c>
      <c r="I31" s="71"/>
      <c r="J31" s="70" t="s">
        <v>100</v>
      </c>
    </row>
    <row r="32" spans="1:10" ht="35.25" customHeight="1">
      <c r="A32" s="68">
        <v>24</v>
      </c>
      <c r="B32" s="69" t="s">
        <v>93</v>
      </c>
      <c r="C32" s="69" t="s">
        <v>95</v>
      </c>
      <c r="D32" s="70" t="s">
        <v>169</v>
      </c>
      <c r="E32" s="71">
        <v>100000</v>
      </c>
      <c r="F32" s="71">
        <v>100000</v>
      </c>
      <c r="G32" s="71">
        <v>100000</v>
      </c>
      <c r="H32" s="71"/>
      <c r="I32" s="71"/>
      <c r="J32" s="70" t="s">
        <v>100</v>
      </c>
    </row>
    <row r="33" spans="1:162" s="13" customFormat="1" ht="57" customHeight="1">
      <c r="A33" s="68">
        <v>25</v>
      </c>
      <c r="B33" s="69" t="s">
        <v>96</v>
      </c>
      <c r="C33" s="69" t="s">
        <v>97</v>
      </c>
      <c r="D33" s="70" t="s">
        <v>129</v>
      </c>
      <c r="E33" s="71">
        <v>7389554</v>
      </c>
      <c r="F33" s="71">
        <v>134880</v>
      </c>
      <c r="G33" s="71"/>
      <c r="H33" s="71">
        <v>24279</v>
      </c>
      <c r="I33" s="71">
        <v>110601</v>
      </c>
      <c r="J33" s="70" t="s">
        <v>100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</row>
    <row r="34" spans="1:162" s="13" customFormat="1" ht="21.75" customHeight="1">
      <c r="A34" s="119" t="s">
        <v>75</v>
      </c>
      <c r="B34" s="119"/>
      <c r="C34" s="119"/>
      <c r="D34" s="119"/>
      <c r="E34" s="73">
        <f>SUM(E9:E33)</f>
        <v>31011992</v>
      </c>
      <c r="F34" s="73">
        <f>SUM(F9:F33)</f>
        <v>8462310</v>
      </c>
      <c r="G34" s="73">
        <f>SUM(G9:G33)</f>
        <v>409103</v>
      </c>
      <c r="H34" s="73">
        <f>SUM(H9:H33)</f>
        <v>3494860</v>
      </c>
      <c r="I34" s="73">
        <f>SUM(I9:I33)</f>
        <v>4558347</v>
      </c>
      <c r="J34" s="67" t="s">
        <v>39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</row>
    <row r="35" spans="1:162" s="13" customFormat="1" ht="16.5" customHeight="1">
      <c r="A35" s="2"/>
      <c r="B35" s="62"/>
      <c r="C35" s="62"/>
      <c r="D35" s="63"/>
      <c r="E35" s="64"/>
      <c r="F35" s="64"/>
      <c r="G35" s="64"/>
      <c r="H35" s="64"/>
      <c r="I35" s="64"/>
      <c r="J35" s="6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</row>
    <row r="36" spans="1:162" s="13" customFormat="1" ht="12.75">
      <c r="A36" s="118"/>
      <c r="B36" s="118"/>
      <c r="C36" s="118"/>
      <c r="D36" s="118"/>
      <c r="E36" s="66"/>
      <c r="F36" s="66"/>
      <c r="G36" s="66"/>
      <c r="H36" s="66"/>
      <c r="I36" s="66"/>
      <c r="J36" s="65"/>
      <c r="K36" s="42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</row>
    <row r="37" spans="1:162" s="41" customFormat="1" ht="22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</row>
    <row r="38" ht="12.75">
      <c r="I38" s="3"/>
    </row>
    <row r="39" ht="12.75">
      <c r="I39" s="3"/>
    </row>
    <row r="43" ht="12.75">
      <c r="A43" s="35"/>
    </row>
  </sheetData>
  <sheetProtection/>
  <mergeCells count="15">
    <mergeCell ref="A1:J1"/>
    <mergeCell ref="A3:A7"/>
    <mergeCell ref="B3:B7"/>
    <mergeCell ref="C3:C7"/>
    <mergeCell ref="D3:D7"/>
    <mergeCell ref="F3:I3"/>
    <mergeCell ref="J3:J7"/>
    <mergeCell ref="F4:F7"/>
    <mergeCell ref="E3:E7"/>
    <mergeCell ref="A36:D36"/>
    <mergeCell ref="A34:D34"/>
    <mergeCell ref="G4:I4"/>
    <mergeCell ref="G5:G7"/>
    <mergeCell ref="H5:H7"/>
    <mergeCell ref="I5:I7"/>
  </mergeCells>
  <printOptions horizontalCentered="1"/>
  <pageMargins left="0.5118110236220472" right="0.17" top="1.22" bottom="1.23" header="0.48" footer="0.17"/>
  <pageSetup horizontalDpi="600" verticalDpi="600" orientation="portrait" paperSize="9" scale="110" r:id="rId1"/>
  <headerFooter alignWithMargins="0">
    <oddHeader>&amp;R&amp;9Załącznik nr 1
do uchwały  Rady Miejskiej w Szczyrku
nr XLV/216 /2009
z dnia 31 marca 2009r.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T95"/>
  <sheetViews>
    <sheetView zoomScaleSheetLayoutView="100" workbookViewId="0" topLeftCell="B70">
      <selection activeCell="D86" sqref="D86"/>
    </sheetView>
  </sheetViews>
  <sheetFormatPr defaultColWidth="10.25390625" defaultRowHeight="12.75"/>
  <cols>
    <col min="1" max="1" width="3.625" style="9" hidden="1" customWidth="1"/>
    <col min="2" max="2" width="0.12890625" style="9" customWidth="1"/>
    <col min="3" max="3" width="5.75390625" style="9" customWidth="1"/>
    <col min="4" max="4" width="11.125" style="9" customWidth="1"/>
    <col min="5" max="5" width="9.25390625" style="9" customWidth="1"/>
    <col min="6" max="6" width="9.125" style="9" customWidth="1"/>
    <col min="7" max="7" width="7.625" style="9" customWidth="1"/>
    <col min="8" max="8" width="7.875" style="9" customWidth="1"/>
    <col min="9" max="9" width="8.75390625" style="9" customWidth="1"/>
    <col min="10" max="10" width="7.75390625" style="9" customWidth="1"/>
    <col min="11" max="11" width="8.25390625" style="9" customWidth="1"/>
    <col min="12" max="12" width="9.625" style="9" customWidth="1"/>
    <col min="13" max="13" width="11.25390625" style="9" customWidth="1"/>
    <col min="14" max="14" width="12.375" style="9" customWidth="1"/>
    <col min="15" max="15" width="8.25390625" style="9" customWidth="1"/>
    <col min="16" max="16" width="8.125" style="9" customWidth="1"/>
    <col min="17" max="17" width="8.625" style="9" customWidth="1"/>
    <col min="18" max="16384" width="10.25390625" style="9" customWidth="1"/>
  </cols>
  <sheetData>
    <row r="1" spans="3:20" ht="12" thickBot="1">
      <c r="C1" s="167" t="s">
        <v>49</v>
      </c>
      <c r="D1" s="170" t="s">
        <v>55</v>
      </c>
      <c r="E1" s="160" t="s">
        <v>56</v>
      </c>
      <c r="F1" s="160" t="s">
        <v>131</v>
      </c>
      <c r="G1" s="160" t="s">
        <v>132</v>
      </c>
      <c r="H1" s="151" t="s">
        <v>4</v>
      </c>
      <c r="I1" s="162"/>
      <c r="J1" s="163"/>
      <c r="K1" s="151" t="s">
        <v>54</v>
      </c>
      <c r="L1" s="152"/>
      <c r="M1" s="152"/>
      <c r="N1" s="152"/>
      <c r="O1" s="152"/>
      <c r="P1" s="152"/>
      <c r="Q1" s="152"/>
      <c r="R1" s="152"/>
      <c r="S1" s="152"/>
      <c r="T1" s="153"/>
    </row>
    <row r="2" spans="3:20" ht="12" thickBot="1">
      <c r="C2" s="168"/>
      <c r="D2" s="171"/>
      <c r="E2" s="173"/>
      <c r="F2" s="161"/>
      <c r="G2" s="161"/>
      <c r="H2" s="164" t="s">
        <v>186</v>
      </c>
      <c r="I2" s="160" t="s">
        <v>187</v>
      </c>
      <c r="J2" s="160" t="s">
        <v>57</v>
      </c>
      <c r="K2" s="151" t="s">
        <v>188</v>
      </c>
      <c r="L2" s="152"/>
      <c r="M2" s="152"/>
      <c r="N2" s="152"/>
      <c r="O2" s="152"/>
      <c r="P2" s="152"/>
      <c r="Q2" s="152"/>
      <c r="R2" s="152"/>
      <c r="S2" s="152"/>
      <c r="T2" s="153"/>
    </row>
    <row r="3" spans="3:20" ht="12" thickBot="1">
      <c r="C3" s="168"/>
      <c r="D3" s="171"/>
      <c r="E3" s="173"/>
      <c r="F3" s="161"/>
      <c r="G3" s="161"/>
      <c r="H3" s="115"/>
      <c r="I3" s="166"/>
      <c r="J3" s="166"/>
      <c r="K3" s="154" t="s">
        <v>189</v>
      </c>
      <c r="L3" s="151" t="s">
        <v>58</v>
      </c>
      <c r="M3" s="152"/>
      <c r="N3" s="152"/>
      <c r="O3" s="152"/>
      <c r="P3" s="152"/>
      <c r="Q3" s="152"/>
      <c r="R3" s="152"/>
      <c r="S3" s="152"/>
      <c r="T3" s="153"/>
    </row>
    <row r="4" spans="3:20" ht="12" thickBot="1">
      <c r="C4" s="168"/>
      <c r="D4" s="171"/>
      <c r="E4" s="173"/>
      <c r="F4" s="161"/>
      <c r="G4" s="161"/>
      <c r="H4" s="115"/>
      <c r="I4" s="166"/>
      <c r="J4" s="166"/>
      <c r="K4" s="155"/>
      <c r="L4" s="151" t="s">
        <v>59</v>
      </c>
      <c r="M4" s="152"/>
      <c r="N4" s="152"/>
      <c r="O4" s="153"/>
      <c r="P4" s="151" t="s">
        <v>57</v>
      </c>
      <c r="Q4" s="152"/>
      <c r="R4" s="152"/>
      <c r="S4" s="152"/>
      <c r="T4" s="153"/>
    </row>
    <row r="5" spans="3:20" ht="12" thickBot="1">
      <c r="C5" s="168"/>
      <c r="D5" s="171"/>
      <c r="E5" s="173"/>
      <c r="F5" s="161"/>
      <c r="G5" s="161"/>
      <c r="H5" s="115"/>
      <c r="I5" s="166"/>
      <c r="J5" s="166"/>
      <c r="K5" s="155"/>
      <c r="L5" s="154" t="s">
        <v>190</v>
      </c>
      <c r="M5" s="151" t="s">
        <v>60</v>
      </c>
      <c r="N5" s="152"/>
      <c r="O5" s="153"/>
      <c r="P5" s="154" t="s">
        <v>191</v>
      </c>
      <c r="Q5" s="157" t="s">
        <v>60</v>
      </c>
      <c r="R5" s="158"/>
      <c r="S5" s="158"/>
      <c r="T5" s="159"/>
    </row>
    <row r="6" spans="3:20" ht="11.25">
      <c r="C6" s="168"/>
      <c r="D6" s="171"/>
      <c r="E6" s="173"/>
      <c r="F6" s="161"/>
      <c r="G6" s="161"/>
      <c r="H6" s="115"/>
      <c r="I6" s="166"/>
      <c r="J6" s="166"/>
      <c r="K6" s="155"/>
      <c r="L6" s="155"/>
      <c r="M6" s="47" t="s">
        <v>69</v>
      </c>
      <c r="N6" s="154" t="s">
        <v>61</v>
      </c>
      <c r="O6" s="154" t="s">
        <v>62</v>
      </c>
      <c r="P6" s="155"/>
      <c r="Q6" s="154" t="s">
        <v>63</v>
      </c>
      <c r="R6" s="47" t="s">
        <v>69</v>
      </c>
      <c r="S6" s="154" t="s">
        <v>61</v>
      </c>
      <c r="T6" s="154" t="s">
        <v>64</v>
      </c>
    </row>
    <row r="7" spans="3:20" ht="12" thickBot="1">
      <c r="C7" s="169"/>
      <c r="D7" s="172"/>
      <c r="E7" s="174"/>
      <c r="F7" s="175"/>
      <c r="G7" s="131"/>
      <c r="H7" s="165"/>
      <c r="I7" s="131"/>
      <c r="J7" s="131"/>
      <c r="K7" s="156"/>
      <c r="L7" s="156"/>
      <c r="M7" s="48" t="s">
        <v>105</v>
      </c>
      <c r="N7" s="156"/>
      <c r="O7" s="156"/>
      <c r="P7" s="156"/>
      <c r="Q7" s="156"/>
      <c r="R7" s="48" t="s">
        <v>105</v>
      </c>
      <c r="S7" s="156"/>
      <c r="T7" s="156"/>
    </row>
    <row r="8" spans="3:20" ht="12" thickBot="1">
      <c r="C8" s="49">
        <v>1</v>
      </c>
      <c r="D8" s="50">
        <v>2</v>
      </c>
      <c r="E8" s="50">
        <v>3</v>
      </c>
      <c r="F8" s="50">
        <v>4</v>
      </c>
      <c r="G8" s="50">
        <v>5</v>
      </c>
      <c r="H8" s="50">
        <v>6</v>
      </c>
      <c r="I8" s="50">
        <v>7</v>
      </c>
      <c r="J8" s="50">
        <v>8</v>
      </c>
      <c r="K8" s="50">
        <v>9</v>
      </c>
      <c r="L8" s="50">
        <v>10</v>
      </c>
      <c r="M8" s="50">
        <v>11</v>
      </c>
      <c r="N8" s="50">
        <v>12</v>
      </c>
      <c r="O8" s="50">
        <v>13</v>
      </c>
      <c r="P8" s="50">
        <v>14</v>
      </c>
      <c r="Q8" s="50">
        <v>15</v>
      </c>
      <c r="R8" s="50">
        <v>16</v>
      </c>
      <c r="S8" s="50">
        <v>17</v>
      </c>
      <c r="T8" s="50">
        <v>18</v>
      </c>
    </row>
    <row r="9" spans="3:20" ht="12" thickBot="1">
      <c r="C9" s="132" t="s">
        <v>8</v>
      </c>
      <c r="D9" s="51" t="s">
        <v>65</v>
      </c>
      <c r="E9" s="117" t="s">
        <v>106</v>
      </c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4"/>
    </row>
    <row r="10" spans="3:20" ht="12" thickBot="1">
      <c r="C10" s="142"/>
      <c r="D10" s="51" t="s">
        <v>66</v>
      </c>
      <c r="E10" s="117" t="s">
        <v>107</v>
      </c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4"/>
    </row>
    <row r="11" spans="3:20" ht="12" thickBot="1">
      <c r="C11" s="142"/>
      <c r="D11" s="51" t="s">
        <v>67</v>
      </c>
      <c r="E11" s="117" t="s">
        <v>108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/>
    </row>
    <row r="12" spans="3:20" ht="12" thickBot="1">
      <c r="C12" s="142"/>
      <c r="D12" s="51" t="s">
        <v>109</v>
      </c>
      <c r="E12" s="117" t="s">
        <v>110</v>
      </c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4"/>
    </row>
    <row r="13" spans="3:20" ht="12" thickBot="1">
      <c r="C13" s="142"/>
      <c r="D13" s="51" t="s">
        <v>68</v>
      </c>
      <c r="E13" s="117" t="s">
        <v>111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4"/>
    </row>
    <row r="14" spans="3:20" ht="11.25">
      <c r="C14" s="142"/>
      <c r="D14" s="138" t="s">
        <v>112</v>
      </c>
      <c r="E14" s="138"/>
      <c r="F14" s="53" t="s">
        <v>113</v>
      </c>
      <c r="G14" s="123">
        <f>SUM(G16)</f>
        <v>4019568</v>
      </c>
      <c r="H14" s="123">
        <f>SUM(H16)</f>
        <v>972802</v>
      </c>
      <c r="I14" s="176">
        <v>0</v>
      </c>
      <c r="J14" s="123">
        <f aca="true" t="shared" si="0" ref="J14:T14">SUM(J16)</f>
        <v>3046766</v>
      </c>
      <c r="K14" s="123">
        <f t="shared" si="0"/>
        <v>4019568</v>
      </c>
      <c r="L14" s="123">
        <f t="shared" si="0"/>
        <v>972802</v>
      </c>
      <c r="M14" s="123">
        <f t="shared" si="0"/>
        <v>972802</v>
      </c>
      <c r="N14" s="123">
        <f t="shared" si="0"/>
        <v>0</v>
      </c>
      <c r="O14" s="123">
        <f t="shared" si="0"/>
        <v>0</v>
      </c>
      <c r="P14" s="123">
        <f t="shared" si="0"/>
        <v>3046766</v>
      </c>
      <c r="Q14" s="123">
        <f t="shared" si="0"/>
        <v>0</v>
      </c>
      <c r="R14" s="123">
        <f t="shared" si="0"/>
        <v>3046766</v>
      </c>
      <c r="S14" s="123">
        <f t="shared" si="0"/>
        <v>0</v>
      </c>
      <c r="T14" s="123">
        <f t="shared" si="0"/>
        <v>0</v>
      </c>
    </row>
    <row r="15" spans="3:20" ht="12" thickBot="1">
      <c r="C15" s="142"/>
      <c r="D15" s="139"/>
      <c r="E15" s="139"/>
      <c r="F15" s="54" t="s">
        <v>114</v>
      </c>
      <c r="G15" s="124"/>
      <c r="H15" s="124"/>
      <c r="I15" s="177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</row>
    <row r="16" spans="3:20" ht="12" thickBot="1">
      <c r="C16" s="142"/>
      <c r="D16" s="81">
        <v>2009</v>
      </c>
      <c r="E16" s="52"/>
      <c r="F16" s="82"/>
      <c r="G16" s="83">
        <f>SUM(H16,J16)</f>
        <v>4019568</v>
      </c>
      <c r="H16" s="83">
        <v>972802</v>
      </c>
      <c r="I16" s="95">
        <v>0</v>
      </c>
      <c r="J16" s="83">
        <v>3046766</v>
      </c>
      <c r="K16" s="83">
        <f>SUM(L16,P16)</f>
        <v>4019568</v>
      </c>
      <c r="L16" s="83">
        <f>SUM(M16,N16,O16)</f>
        <v>972802</v>
      </c>
      <c r="M16" s="83">
        <v>972802</v>
      </c>
      <c r="N16" s="84">
        <v>0</v>
      </c>
      <c r="O16" s="83">
        <v>0</v>
      </c>
      <c r="P16" s="83">
        <f>SUM(Q16,R16,S16,T16)</f>
        <v>3046766</v>
      </c>
      <c r="Q16" s="84">
        <v>0</v>
      </c>
      <c r="R16" s="85">
        <v>3046766</v>
      </c>
      <c r="S16" s="82">
        <v>0</v>
      </c>
      <c r="T16" s="83">
        <v>0</v>
      </c>
    </row>
    <row r="17" spans="3:20" ht="12" thickBot="1">
      <c r="C17" s="132" t="s">
        <v>9</v>
      </c>
      <c r="D17" s="86" t="s">
        <v>65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4"/>
    </row>
    <row r="18" spans="3:20" ht="12" thickBot="1">
      <c r="C18" s="115"/>
      <c r="D18" s="80" t="s">
        <v>116</v>
      </c>
      <c r="E18" s="113" t="s">
        <v>107</v>
      </c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4"/>
    </row>
    <row r="19" spans="3:20" ht="12" thickBot="1">
      <c r="C19" s="115"/>
      <c r="D19" s="80" t="s">
        <v>67</v>
      </c>
      <c r="E19" s="113" t="s">
        <v>117</v>
      </c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4"/>
    </row>
    <row r="20" spans="3:20" ht="12" thickBot="1">
      <c r="C20" s="115"/>
      <c r="D20" s="80" t="s">
        <v>118</v>
      </c>
      <c r="E20" s="113" t="s">
        <v>119</v>
      </c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4"/>
    </row>
    <row r="21" spans="3:20" ht="12" thickBot="1">
      <c r="C21" s="115"/>
      <c r="D21" s="80" t="s">
        <v>120</v>
      </c>
      <c r="E21" s="113" t="s">
        <v>149</v>
      </c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4"/>
    </row>
    <row r="22" spans="3:20" ht="12" thickBot="1">
      <c r="C22" s="115"/>
      <c r="D22" s="178" t="s">
        <v>112</v>
      </c>
      <c r="E22" s="138"/>
      <c r="F22" s="53" t="s">
        <v>121</v>
      </c>
      <c r="G22" s="123">
        <f>SUM(G24:G26)</f>
        <v>953122</v>
      </c>
      <c r="H22" s="122">
        <f>SUM(H24:H26)</f>
        <v>171562</v>
      </c>
      <c r="I22" s="176">
        <v>0</v>
      </c>
      <c r="J22" s="122">
        <f aca="true" t="shared" si="1" ref="J22:T22">SUM(J24:J26)</f>
        <v>781560</v>
      </c>
      <c r="K22" s="123">
        <f t="shared" si="1"/>
        <v>953122</v>
      </c>
      <c r="L22" s="123">
        <f t="shared" si="1"/>
        <v>171562</v>
      </c>
      <c r="M22" s="123">
        <f t="shared" si="1"/>
        <v>171562</v>
      </c>
      <c r="N22" s="123">
        <f t="shared" si="1"/>
        <v>0</v>
      </c>
      <c r="O22" s="123">
        <f t="shared" si="1"/>
        <v>0</v>
      </c>
      <c r="P22" s="123">
        <f t="shared" si="1"/>
        <v>781560</v>
      </c>
      <c r="Q22" s="123">
        <f t="shared" si="1"/>
        <v>0</v>
      </c>
      <c r="R22" s="123">
        <f t="shared" si="1"/>
        <v>781560</v>
      </c>
      <c r="S22" s="123">
        <f t="shared" si="1"/>
        <v>0</v>
      </c>
      <c r="T22" s="123">
        <f t="shared" si="1"/>
        <v>0</v>
      </c>
    </row>
    <row r="23" spans="3:20" ht="12" thickBot="1">
      <c r="C23" s="115"/>
      <c r="D23" s="137"/>
      <c r="E23" s="139"/>
      <c r="F23" s="54" t="s">
        <v>114</v>
      </c>
      <c r="G23" s="124"/>
      <c r="H23" s="122"/>
      <c r="I23" s="177"/>
      <c r="J23" s="122"/>
      <c r="K23" s="124"/>
      <c r="L23" s="124"/>
      <c r="M23" s="124"/>
      <c r="N23" s="124"/>
      <c r="O23" s="124"/>
      <c r="P23" s="124"/>
      <c r="Q23" s="124"/>
      <c r="R23" s="124"/>
      <c r="S23" s="124"/>
      <c r="T23" s="124"/>
    </row>
    <row r="24" spans="3:20" ht="12" thickBot="1">
      <c r="C24" s="115"/>
      <c r="D24" s="60" t="s">
        <v>48</v>
      </c>
      <c r="E24" s="60"/>
      <c r="F24" s="58"/>
      <c r="G24" s="83">
        <f>SUM(H24,J24)</f>
        <v>0</v>
      </c>
      <c r="H24" s="85">
        <v>0</v>
      </c>
      <c r="I24" s="95">
        <v>0</v>
      </c>
      <c r="J24" s="85">
        <v>0</v>
      </c>
      <c r="K24" s="83">
        <f>SUM(L24,P24)</f>
        <v>0</v>
      </c>
      <c r="L24" s="83">
        <f>SUM(M24,N24,O24)</f>
        <v>0</v>
      </c>
      <c r="M24" s="59">
        <v>0</v>
      </c>
      <c r="N24" s="59">
        <v>0</v>
      </c>
      <c r="O24" s="59">
        <v>0</v>
      </c>
      <c r="P24" s="83">
        <f>SUM(Q24,R24,S24,T24)</f>
        <v>0</v>
      </c>
      <c r="Q24" s="59">
        <v>0</v>
      </c>
      <c r="R24" s="58">
        <v>0</v>
      </c>
      <c r="S24" s="58">
        <v>0</v>
      </c>
      <c r="T24" s="58">
        <v>0</v>
      </c>
    </row>
    <row r="25" spans="3:20" ht="12" thickBot="1">
      <c r="C25" s="115"/>
      <c r="D25" s="88" t="s">
        <v>122</v>
      </c>
      <c r="E25" s="89"/>
      <c r="F25" s="90"/>
      <c r="G25" s="93">
        <f>SUM(H25,J25)</f>
        <v>66100</v>
      </c>
      <c r="H25" s="85">
        <v>11898</v>
      </c>
      <c r="I25" s="95">
        <v>0</v>
      </c>
      <c r="J25" s="85">
        <v>54202</v>
      </c>
      <c r="K25" s="93">
        <f>SUM(L25,P25)</f>
        <v>66100</v>
      </c>
      <c r="L25" s="93">
        <f>SUM(M25,N25,O25)</f>
        <v>11898</v>
      </c>
      <c r="M25" s="91">
        <v>11898</v>
      </c>
      <c r="N25" s="91">
        <v>0</v>
      </c>
      <c r="O25" s="91">
        <v>0</v>
      </c>
      <c r="P25" s="93">
        <f>SUM(Q25,R25,S25,T25)</f>
        <v>54202</v>
      </c>
      <c r="Q25" s="85">
        <v>0</v>
      </c>
      <c r="R25" s="85">
        <v>54202</v>
      </c>
      <c r="S25" s="82">
        <v>0</v>
      </c>
      <c r="T25" s="85">
        <v>0</v>
      </c>
    </row>
    <row r="26" spans="3:20" ht="12" thickBot="1">
      <c r="C26" s="141"/>
      <c r="D26" s="95" t="s">
        <v>148</v>
      </c>
      <c r="E26" s="95"/>
      <c r="F26" s="95"/>
      <c r="G26" s="83">
        <v>887022</v>
      </c>
      <c r="H26" s="96">
        <v>159664</v>
      </c>
      <c r="I26" s="95">
        <v>0</v>
      </c>
      <c r="J26" s="96">
        <v>727358</v>
      </c>
      <c r="K26" s="83">
        <v>887022</v>
      </c>
      <c r="L26" s="83">
        <v>159664</v>
      </c>
      <c r="M26" s="95">
        <v>159664</v>
      </c>
      <c r="N26" s="95">
        <v>0</v>
      </c>
      <c r="O26" s="95">
        <v>0</v>
      </c>
      <c r="P26" s="83">
        <v>727358</v>
      </c>
      <c r="Q26" s="95">
        <v>0</v>
      </c>
      <c r="R26" s="96">
        <v>727358</v>
      </c>
      <c r="S26" s="95">
        <v>0</v>
      </c>
      <c r="T26" s="95">
        <v>0</v>
      </c>
    </row>
    <row r="27" spans="3:20" ht="12" thickBot="1">
      <c r="C27" s="132" t="s">
        <v>10</v>
      </c>
      <c r="D27" s="89" t="s">
        <v>65</v>
      </c>
      <c r="E27" s="77" t="s">
        <v>123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9"/>
    </row>
    <row r="28" spans="3:20" ht="12" thickBot="1">
      <c r="C28" s="115"/>
      <c r="D28" s="51" t="s">
        <v>116</v>
      </c>
      <c r="E28" s="117" t="s">
        <v>107</v>
      </c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4"/>
    </row>
    <row r="29" spans="3:20" ht="12" thickBot="1">
      <c r="C29" s="115"/>
      <c r="D29" s="51" t="s">
        <v>67</v>
      </c>
      <c r="E29" s="117" t="s">
        <v>117</v>
      </c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4"/>
    </row>
    <row r="30" spans="3:20" ht="12" thickBot="1">
      <c r="C30" s="115"/>
      <c r="D30" s="51" t="s">
        <v>118</v>
      </c>
      <c r="E30" s="117" t="s">
        <v>124</v>
      </c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4"/>
    </row>
    <row r="31" spans="3:20" ht="12" thickBot="1">
      <c r="C31" s="115"/>
      <c r="D31" s="51" t="s">
        <v>120</v>
      </c>
      <c r="E31" s="117" t="s">
        <v>125</v>
      </c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4"/>
    </row>
    <row r="32" spans="3:20" ht="11.25">
      <c r="C32" s="115"/>
      <c r="D32" s="138" t="s">
        <v>112</v>
      </c>
      <c r="E32" s="138"/>
      <c r="F32" s="61" t="s">
        <v>121</v>
      </c>
      <c r="G32" s="123">
        <f>SUM(G34:G36)</f>
        <v>9455901</v>
      </c>
      <c r="H32" s="97"/>
      <c r="I32" s="123">
        <v>0</v>
      </c>
      <c r="J32" s="123">
        <f aca="true" t="shared" si="2" ref="J32:T32">SUM(J34:J36)</f>
        <v>7753838</v>
      </c>
      <c r="K32" s="123">
        <f t="shared" si="2"/>
        <v>9455901</v>
      </c>
      <c r="L32" s="123">
        <f t="shared" si="2"/>
        <v>1702063</v>
      </c>
      <c r="M32" s="123">
        <f t="shared" si="2"/>
        <v>1702063</v>
      </c>
      <c r="N32" s="123">
        <f t="shared" si="2"/>
        <v>0</v>
      </c>
      <c r="O32" s="123">
        <f t="shared" si="2"/>
        <v>0</v>
      </c>
      <c r="P32" s="123">
        <f t="shared" si="2"/>
        <v>7753838</v>
      </c>
      <c r="Q32" s="123">
        <f t="shared" si="2"/>
        <v>0</v>
      </c>
      <c r="R32" s="123">
        <f t="shared" si="2"/>
        <v>7753838</v>
      </c>
      <c r="S32" s="123">
        <f t="shared" si="2"/>
        <v>0</v>
      </c>
      <c r="T32" s="123">
        <f t="shared" si="2"/>
        <v>0</v>
      </c>
    </row>
    <row r="33" spans="3:20" ht="12" thickBot="1">
      <c r="C33" s="115"/>
      <c r="D33" s="139"/>
      <c r="E33" s="139"/>
      <c r="F33" s="54" t="s">
        <v>114</v>
      </c>
      <c r="G33" s="124"/>
      <c r="H33" s="98">
        <f>SUM(H34:H36)</f>
        <v>1702063</v>
      </c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</row>
    <row r="34" spans="3:20" ht="12" thickBot="1">
      <c r="C34" s="115"/>
      <c r="D34" s="51" t="s">
        <v>126</v>
      </c>
      <c r="E34" s="51"/>
      <c r="F34" s="55"/>
      <c r="G34" s="83">
        <f>SUM(H34,J34)</f>
        <v>664232</v>
      </c>
      <c r="H34" s="57">
        <v>119562</v>
      </c>
      <c r="I34" s="95">
        <v>0</v>
      </c>
      <c r="J34" s="83">
        <v>544670</v>
      </c>
      <c r="K34" s="83">
        <f>SUM(L34,P34)</f>
        <v>664232</v>
      </c>
      <c r="L34" s="83">
        <f>SUM(M34,N34,O34)</f>
        <v>119562</v>
      </c>
      <c r="M34" s="57">
        <v>119562</v>
      </c>
      <c r="N34" s="56">
        <v>0</v>
      </c>
      <c r="O34" s="57">
        <v>0</v>
      </c>
      <c r="P34" s="83">
        <f>SUM(Q34,R34,S34,T34)</f>
        <v>544670</v>
      </c>
      <c r="Q34" s="57">
        <v>0</v>
      </c>
      <c r="R34" s="87">
        <v>544670</v>
      </c>
      <c r="S34" s="55">
        <v>0</v>
      </c>
      <c r="T34" s="57">
        <v>0</v>
      </c>
    </row>
    <row r="35" spans="3:20" ht="12" thickBot="1">
      <c r="C35" s="115"/>
      <c r="D35" s="51" t="s">
        <v>127</v>
      </c>
      <c r="E35" s="51"/>
      <c r="F35" s="55"/>
      <c r="G35" s="83">
        <f>SUM(H35,J35)</f>
        <v>4146715</v>
      </c>
      <c r="H35" s="57">
        <v>746409</v>
      </c>
      <c r="I35" s="95">
        <v>0</v>
      </c>
      <c r="J35" s="83">
        <v>3400306</v>
      </c>
      <c r="K35" s="83">
        <f>SUM(L35,P35)</f>
        <v>4146715</v>
      </c>
      <c r="L35" s="83">
        <f>SUM(M35,N35,O35)</f>
        <v>746409</v>
      </c>
      <c r="M35" s="57">
        <v>746409</v>
      </c>
      <c r="N35" s="56">
        <v>0</v>
      </c>
      <c r="O35" s="57">
        <v>0</v>
      </c>
      <c r="P35" s="83">
        <f>SUM(Q35,R35,S35,T35)</f>
        <v>3400306</v>
      </c>
      <c r="Q35" s="57">
        <v>0</v>
      </c>
      <c r="R35" s="87">
        <v>3400306</v>
      </c>
      <c r="S35" s="55">
        <v>0</v>
      </c>
      <c r="T35" s="57">
        <v>0</v>
      </c>
    </row>
    <row r="36" spans="3:20" ht="12" thickBot="1">
      <c r="C36" s="165"/>
      <c r="D36" s="95" t="s">
        <v>148</v>
      </c>
      <c r="E36" s="95"/>
      <c r="F36" s="95"/>
      <c r="G36" s="83">
        <f>H36+J36</f>
        <v>4644954</v>
      </c>
      <c r="H36" s="96">
        <v>836092</v>
      </c>
      <c r="I36" s="95">
        <v>0</v>
      </c>
      <c r="J36" s="96">
        <v>3808862</v>
      </c>
      <c r="K36" s="83">
        <f>SUM(L36,P36)</f>
        <v>4644954</v>
      </c>
      <c r="L36" s="83">
        <v>836092</v>
      </c>
      <c r="M36" s="96">
        <v>836092</v>
      </c>
      <c r="N36" s="95">
        <v>0</v>
      </c>
      <c r="O36" s="95">
        <v>0</v>
      </c>
      <c r="P36" s="83">
        <v>3808862</v>
      </c>
      <c r="Q36" s="95">
        <v>0</v>
      </c>
      <c r="R36" s="96">
        <v>3808862</v>
      </c>
      <c r="S36" s="95">
        <v>0</v>
      </c>
      <c r="T36" s="95">
        <v>0</v>
      </c>
    </row>
    <row r="37" spans="3:20" ht="12" thickBot="1">
      <c r="C37" s="132" t="s">
        <v>1</v>
      </c>
      <c r="D37" s="94" t="s">
        <v>65</v>
      </c>
      <c r="E37" s="77" t="s">
        <v>123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9"/>
    </row>
    <row r="38" spans="3:20" ht="12" thickBot="1">
      <c r="C38" s="115"/>
      <c r="D38" s="92" t="s">
        <v>116</v>
      </c>
      <c r="E38" s="117" t="s">
        <v>107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4"/>
    </row>
    <row r="39" spans="3:20" ht="12" thickBot="1">
      <c r="C39" s="115"/>
      <c r="D39" s="51" t="s">
        <v>67</v>
      </c>
      <c r="E39" s="117" t="s">
        <v>117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4"/>
    </row>
    <row r="40" spans="3:20" ht="12" thickBot="1">
      <c r="C40" s="115"/>
      <c r="D40" s="51" t="s">
        <v>118</v>
      </c>
      <c r="E40" s="117" t="s">
        <v>124</v>
      </c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4"/>
    </row>
    <row r="41" spans="3:20" ht="12" thickBot="1">
      <c r="C41" s="115"/>
      <c r="D41" s="51" t="s">
        <v>120</v>
      </c>
      <c r="E41" s="117" t="s">
        <v>142</v>
      </c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4"/>
    </row>
    <row r="42" spans="3:20" ht="11.25">
      <c r="C42" s="115"/>
      <c r="D42" s="138" t="s">
        <v>112</v>
      </c>
      <c r="E42" s="138"/>
      <c r="F42" s="61" t="s">
        <v>121</v>
      </c>
      <c r="G42" s="123">
        <f>SUM(G44:G46)</f>
        <v>1487066</v>
      </c>
      <c r="H42" s="97"/>
      <c r="I42" s="123">
        <v>0</v>
      </c>
      <c r="J42" s="123">
        <f aca="true" t="shared" si="3" ref="J42:T42">SUM(J44:J46)</f>
        <v>1219393</v>
      </c>
      <c r="K42" s="123">
        <f t="shared" si="3"/>
        <v>1487066</v>
      </c>
      <c r="L42" s="123">
        <f t="shared" si="3"/>
        <v>267673</v>
      </c>
      <c r="M42" s="123">
        <f t="shared" si="3"/>
        <v>267673</v>
      </c>
      <c r="N42" s="123">
        <f t="shared" si="3"/>
        <v>0</v>
      </c>
      <c r="O42" s="123">
        <f t="shared" si="3"/>
        <v>0</v>
      </c>
      <c r="P42" s="123">
        <f t="shared" si="3"/>
        <v>1219393</v>
      </c>
      <c r="Q42" s="123">
        <f t="shared" si="3"/>
        <v>0</v>
      </c>
      <c r="R42" s="123">
        <f t="shared" si="3"/>
        <v>1219393</v>
      </c>
      <c r="S42" s="123">
        <f t="shared" si="3"/>
        <v>0</v>
      </c>
      <c r="T42" s="123">
        <f t="shared" si="3"/>
        <v>0</v>
      </c>
    </row>
    <row r="43" spans="3:20" ht="12" thickBot="1">
      <c r="C43" s="115"/>
      <c r="D43" s="139"/>
      <c r="E43" s="139"/>
      <c r="F43" s="54" t="s">
        <v>114</v>
      </c>
      <c r="G43" s="124"/>
      <c r="H43" s="98">
        <f>SUM(H44:H46)</f>
        <v>267673</v>
      </c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</row>
    <row r="44" spans="3:20" ht="12" thickBot="1">
      <c r="C44" s="115"/>
      <c r="D44" s="51" t="s">
        <v>126</v>
      </c>
      <c r="E44" s="51"/>
      <c r="F44" s="55"/>
      <c r="G44" s="83">
        <f>SUM(H44,J44)</f>
        <v>10000</v>
      </c>
      <c r="H44" s="57">
        <v>1800</v>
      </c>
      <c r="I44" s="95">
        <v>0</v>
      </c>
      <c r="J44" s="83">
        <v>8200</v>
      </c>
      <c r="K44" s="83">
        <f>SUM(L44,P44)</f>
        <v>10000</v>
      </c>
      <c r="L44" s="83">
        <f>SUM(M44,N44,O44)</f>
        <v>1800</v>
      </c>
      <c r="M44" s="57">
        <v>1800</v>
      </c>
      <c r="N44" s="56">
        <v>0</v>
      </c>
      <c r="O44" s="57">
        <v>0</v>
      </c>
      <c r="P44" s="83">
        <f>SUM(Q44,R44,S44,T44)</f>
        <v>8200</v>
      </c>
      <c r="Q44" s="57">
        <v>0</v>
      </c>
      <c r="R44" s="87">
        <v>8200</v>
      </c>
      <c r="S44" s="55">
        <v>0</v>
      </c>
      <c r="T44" s="57">
        <v>0</v>
      </c>
    </row>
    <row r="45" spans="3:20" ht="12.75" customHeight="1" thickBot="1">
      <c r="C45" s="115"/>
      <c r="D45" s="51" t="s">
        <v>127</v>
      </c>
      <c r="E45" s="51"/>
      <c r="F45" s="55"/>
      <c r="G45" s="83">
        <f>SUM(H45,J45)</f>
        <v>608358</v>
      </c>
      <c r="H45" s="57">
        <v>109505</v>
      </c>
      <c r="I45" s="95">
        <v>0</v>
      </c>
      <c r="J45" s="83">
        <v>498853</v>
      </c>
      <c r="K45" s="83">
        <f>SUM(L45,P45)</f>
        <v>608358</v>
      </c>
      <c r="L45" s="83">
        <f>SUM(M45,N45,O45)</f>
        <v>109505</v>
      </c>
      <c r="M45" s="57">
        <v>109505</v>
      </c>
      <c r="N45" s="56">
        <v>0</v>
      </c>
      <c r="O45" s="57">
        <v>0</v>
      </c>
      <c r="P45" s="83">
        <f>SUM(Q45,R45,S45,T45)</f>
        <v>498853</v>
      </c>
      <c r="Q45" s="57">
        <v>0</v>
      </c>
      <c r="R45" s="87">
        <v>498853</v>
      </c>
      <c r="S45" s="55">
        <v>0</v>
      </c>
      <c r="T45" s="57">
        <v>0</v>
      </c>
    </row>
    <row r="46" spans="3:20" ht="16.5" customHeight="1" thickBot="1">
      <c r="C46" s="165"/>
      <c r="D46" s="95" t="s">
        <v>148</v>
      </c>
      <c r="E46" s="95"/>
      <c r="F46" s="95"/>
      <c r="G46" s="83">
        <f>H46+J46</f>
        <v>868708</v>
      </c>
      <c r="H46" s="96">
        <v>156368</v>
      </c>
      <c r="I46" s="95">
        <v>0</v>
      </c>
      <c r="J46" s="96">
        <v>712340</v>
      </c>
      <c r="K46" s="83">
        <f>SUM(L46,P46)</f>
        <v>868708</v>
      </c>
      <c r="L46" s="83">
        <v>156368</v>
      </c>
      <c r="M46" s="96">
        <v>156368</v>
      </c>
      <c r="N46" s="95">
        <v>0</v>
      </c>
      <c r="O46" s="95">
        <v>0</v>
      </c>
      <c r="P46" s="83">
        <v>712340</v>
      </c>
      <c r="Q46" s="95">
        <v>0</v>
      </c>
      <c r="R46" s="96">
        <v>712340</v>
      </c>
      <c r="S46" s="95">
        <v>0</v>
      </c>
      <c r="T46" s="95">
        <v>0</v>
      </c>
    </row>
    <row r="47" spans="3:20" ht="41.25" customHeight="1" thickBot="1">
      <c r="C47" s="167" t="s">
        <v>49</v>
      </c>
      <c r="D47" s="170" t="s">
        <v>55</v>
      </c>
      <c r="E47" s="160" t="s">
        <v>56</v>
      </c>
      <c r="F47" s="160" t="s">
        <v>131</v>
      </c>
      <c r="G47" s="160" t="s">
        <v>132</v>
      </c>
      <c r="H47" s="151" t="s">
        <v>4</v>
      </c>
      <c r="I47" s="162"/>
      <c r="J47" s="163"/>
      <c r="K47" s="151" t="s">
        <v>54</v>
      </c>
      <c r="L47" s="152"/>
      <c r="M47" s="152"/>
      <c r="N47" s="152"/>
      <c r="O47" s="152"/>
      <c r="P47" s="152"/>
      <c r="Q47" s="152"/>
      <c r="R47" s="152"/>
      <c r="S47" s="152"/>
      <c r="T47" s="153"/>
    </row>
    <row r="48" spans="3:20" ht="12" thickBot="1">
      <c r="C48" s="168"/>
      <c r="D48" s="171"/>
      <c r="E48" s="173"/>
      <c r="F48" s="161"/>
      <c r="G48" s="161"/>
      <c r="H48" s="164" t="s">
        <v>186</v>
      </c>
      <c r="I48" s="160" t="s">
        <v>187</v>
      </c>
      <c r="J48" s="160" t="s">
        <v>57</v>
      </c>
      <c r="K48" s="151" t="s">
        <v>188</v>
      </c>
      <c r="L48" s="152"/>
      <c r="M48" s="152"/>
      <c r="N48" s="152"/>
      <c r="O48" s="152"/>
      <c r="P48" s="152"/>
      <c r="Q48" s="152"/>
      <c r="R48" s="152"/>
      <c r="S48" s="152"/>
      <c r="T48" s="153"/>
    </row>
    <row r="49" spans="3:20" ht="12" thickBot="1">
      <c r="C49" s="168"/>
      <c r="D49" s="171"/>
      <c r="E49" s="173"/>
      <c r="F49" s="161"/>
      <c r="G49" s="161"/>
      <c r="H49" s="115"/>
      <c r="I49" s="166"/>
      <c r="J49" s="166"/>
      <c r="K49" s="154" t="s">
        <v>189</v>
      </c>
      <c r="L49" s="151" t="s">
        <v>58</v>
      </c>
      <c r="M49" s="152"/>
      <c r="N49" s="152"/>
      <c r="O49" s="152"/>
      <c r="P49" s="152"/>
      <c r="Q49" s="152"/>
      <c r="R49" s="152"/>
      <c r="S49" s="152"/>
      <c r="T49" s="153"/>
    </row>
    <row r="50" spans="3:20" ht="12" thickBot="1">
      <c r="C50" s="168"/>
      <c r="D50" s="171"/>
      <c r="E50" s="173"/>
      <c r="F50" s="161"/>
      <c r="G50" s="161"/>
      <c r="H50" s="115"/>
      <c r="I50" s="166"/>
      <c r="J50" s="166"/>
      <c r="K50" s="155"/>
      <c r="L50" s="151" t="s">
        <v>59</v>
      </c>
      <c r="M50" s="152"/>
      <c r="N50" s="152"/>
      <c r="O50" s="153"/>
      <c r="P50" s="151" t="s">
        <v>57</v>
      </c>
      <c r="Q50" s="152"/>
      <c r="R50" s="152"/>
      <c r="S50" s="152"/>
      <c r="T50" s="153"/>
    </row>
    <row r="51" spans="3:20" ht="12" thickBot="1">
      <c r="C51" s="168"/>
      <c r="D51" s="171"/>
      <c r="E51" s="173"/>
      <c r="F51" s="161"/>
      <c r="G51" s="161"/>
      <c r="H51" s="115"/>
      <c r="I51" s="166"/>
      <c r="J51" s="166"/>
      <c r="K51" s="155"/>
      <c r="L51" s="154" t="s">
        <v>190</v>
      </c>
      <c r="M51" s="151" t="s">
        <v>60</v>
      </c>
      <c r="N51" s="152"/>
      <c r="O51" s="153"/>
      <c r="P51" s="154" t="s">
        <v>191</v>
      </c>
      <c r="Q51" s="157" t="s">
        <v>60</v>
      </c>
      <c r="R51" s="158"/>
      <c r="S51" s="158"/>
      <c r="T51" s="159"/>
    </row>
    <row r="52" spans="3:20" ht="11.25">
      <c r="C52" s="168"/>
      <c r="D52" s="171"/>
      <c r="E52" s="173"/>
      <c r="F52" s="161"/>
      <c r="G52" s="161"/>
      <c r="H52" s="115"/>
      <c r="I52" s="166"/>
      <c r="J52" s="166"/>
      <c r="K52" s="155"/>
      <c r="L52" s="155"/>
      <c r="M52" s="47" t="s">
        <v>69</v>
      </c>
      <c r="N52" s="154" t="s">
        <v>61</v>
      </c>
      <c r="O52" s="154" t="s">
        <v>62</v>
      </c>
      <c r="P52" s="155"/>
      <c r="Q52" s="154" t="s">
        <v>63</v>
      </c>
      <c r="R52" s="47" t="s">
        <v>69</v>
      </c>
      <c r="S52" s="154" t="s">
        <v>61</v>
      </c>
      <c r="T52" s="154" t="s">
        <v>64</v>
      </c>
    </row>
    <row r="53" spans="3:20" ht="12" thickBot="1">
      <c r="C53" s="169"/>
      <c r="D53" s="172"/>
      <c r="E53" s="174"/>
      <c r="F53" s="175"/>
      <c r="G53" s="131"/>
      <c r="H53" s="165"/>
      <c r="I53" s="131"/>
      <c r="J53" s="131"/>
      <c r="K53" s="156"/>
      <c r="L53" s="156"/>
      <c r="M53" s="48" t="s">
        <v>105</v>
      </c>
      <c r="N53" s="156"/>
      <c r="O53" s="156"/>
      <c r="P53" s="156"/>
      <c r="Q53" s="156"/>
      <c r="R53" s="48" t="s">
        <v>105</v>
      </c>
      <c r="S53" s="156"/>
      <c r="T53" s="156"/>
    </row>
    <row r="54" spans="3:20" ht="12" thickBot="1">
      <c r="C54" s="49">
        <v>1</v>
      </c>
      <c r="D54" s="50">
        <v>2</v>
      </c>
      <c r="E54" s="50">
        <v>3</v>
      </c>
      <c r="F54" s="50">
        <v>4</v>
      </c>
      <c r="G54" s="50">
        <v>5</v>
      </c>
      <c r="H54" s="50">
        <v>6</v>
      </c>
      <c r="I54" s="50">
        <v>7</v>
      </c>
      <c r="J54" s="50">
        <v>8</v>
      </c>
      <c r="K54" s="50">
        <v>9</v>
      </c>
      <c r="L54" s="50">
        <v>10</v>
      </c>
      <c r="M54" s="50">
        <v>11</v>
      </c>
      <c r="N54" s="50">
        <v>12</v>
      </c>
      <c r="O54" s="50">
        <v>13</v>
      </c>
      <c r="P54" s="50">
        <v>14</v>
      </c>
      <c r="Q54" s="50">
        <v>15</v>
      </c>
      <c r="R54" s="50">
        <v>16</v>
      </c>
      <c r="S54" s="50">
        <v>17</v>
      </c>
      <c r="T54" s="50">
        <v>18</v>
      </c>
    </row>
    <row r="55" spans="3:20" ht="12" thickBot="1">
      <c r="C55" s="132" t="s">
        <v>13</v>
      </c>
      <c r="D55" s="52" t="s">
        <v>65</v>
      </c>
      <c r="E55" s="117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4"/>
    </row>
    <row r="56" spans="3:20" ht="12" thickBot="1">
      <c r="C56" s="142"/>
      <c r="D56" s="51" t="s">
        <v>116</v>
      </c>
      <c r="E56" s="51" t="s">
        <v>143</v>
      </c>
      <c r="F56" s="76"/>
      <c r="G56" s="143"/>
      <c r="H56" s="143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5"/>
    </row>
    <row r="57" spans="3:20" ht="12" thickBot="1">
      <c r="C57" s="142"/>
      <c r="D57" s="51" t="s">
        <v>67</v>
      </c>
      <c r="E57" s="146" t="s">
        <v>144</v>
      </c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8"/>
    </row>
    <row r="58" spans="3:20" ht="12" thickBot="1">
      <c r="C58" s="142"/>
      <c r="D58" s="51" t="s">
        <v>120</v>
      </c>
      <c r="E58" s="146" t="s">
        <v>145</v>
      </c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8"/>
    </row>
    <row r="59" spans="3:20" ht="11.25">
      <c r="C59" s="142"/>
      <c r="D59" s="149" t="s">
        <v>112</v>
      </c>
      <c r="E59" s="149"/>
      <c r="F59" s="99">
        <v>80180101</v>
      </c>
      <c r="G59" s="123">
        <f>SUM(G61)</f>
        <v>912000</v>
      </c>
      <c r="H59" s="97"/>
      <c r="I59" s="123">
        <f aca="true" t="shared" si="4" ref="I59:R59">SUM(I61)</f>
        <v>0</v>
      </c>
      <c r="J59" s="123">
        <f t="shared" si="4"/>
        <v>712000</v>
      </c>
      <c r="K59" s="123">
        <f t="shared" si="4"/>
        <v>912000</v>
      </c>
      <c r="L59" s="123">
        <f t="shared" si="4"/>
        <v>200000</v>
      </c>
      <c r="M59" s="123">
        <f t="shared" si="4"/>
        <v>200000</v>
      </c>
      <c r="N59" s="123">
        <f t="shared" si="4"/>
        <v>0</v>
      </c>
      <c r="O59" s="123">
        <f t="shared" si="4"/>
        <v>0</v>
      </c>
      <c r="P59" s="123">
        <f t="shared" si="4"/>
        <v>712000</v>
      </c>
      <c r="Q59" s="123">
        <v>0</v>
      </c>
      <c r="R59" s="123">
        <f t="shared" si="4"/>
        <v>712000</v>
      </c>
      <c r="S59" s="123">
        <v>0</v>
      </c>
      <c r="T59" s="123">
        <v>0</v>
      </c>
    </row>
    <row r="60" spans="3:20" ht="12" thickBot="1">
      <c r="C60" s="142"/>
      <c r="D60" s="150"/>
      <c r="E60" s="150"/>
      <c r="F60" s="100" t="s">
        <v>114</v>
      </c>
      <c r="G60" s="124"/>
      <c r="H60" s="98">
        <f>SUM(H61)</f>
        <v>200000</v>
      </c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</row>
    <row r="61" spans="3:20" ht="12" thickBot="1">
      <c r="C61" s="142"/>
      <c r="D61" s="51" t="s">
        <v>126</v>
      </c>
      <c r="E61" s="51"/>
      <c r="F61" s="55"/>
      <c r="G61" s="83">
        <f>SUM(H61:J61)</f>
        <v>912000</v>
      </c>
      <c r="H61" s="57">
        <v>200000</v>
      </c>
      <c r="I61" s="57">
        <v>0</v>
      </c>
      <c r="J61" s="57">
        <v>712000</v>
      </c>
      <c r="K61" s="83">
        <f>SUM(L61,P61)</f>
        <v>912000</v>
      </c>
      <c r="L61" s="83">
        <f>SUM(M61,N61,O61)</f>
        <v>200000</v>
      </c>
      <c r="M61" s="56">
        <v>200000</v>
      </c>
      <c r="N61" s="56">
        <v>0</v>
      </c>
      <c r="O61" s="57">
        <v>0</v>
      </c>
      <c r="P61" s="83">
        <f>SUM(Q61,R61,S61,T61)</f>
        <v>712000</v>
      </c>
      <c r="Q61" s="56">
        <v>0</v>
      </c>
      <c r="R61" s="57">
        <v>712000</v>
      </c>
      <c r="S61" s="56">
        <v>0</v>
      </c>
      <c r="T61" s="57">
        <v>0</v>
      </c>
    </row>
    <row r="62" spans="3:20" ht="12" thickBot="1">
      <c r="C62" s="132" t="s">
        <v>16</v>
      </c>
      <c r="D62" s="51" t="s">
        <v>65</v>
      </c>
      <c r="E62" s="133" t="s">
        <v>115</v>
      </c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5"/>
    </row>
    <row r="63" spans="3:20" ht="12" thickBot="1">
      <c r="C63" s="115"/>
      <c r="D63" s="51" t="s">
        <v>66</v>
      </c>
      <c r="E63" s="117" t="s">
        <v>107</v>
      </c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4"/>
    </row>
    <row r="64" spans="3:20" ht="12" thickBot="1">
      <c r="C64" s="115"/>
      <c r="D64" s="51" t="s">
        <v>67</v>
      </c>
      <c r="E64" s="117" t="s">
        <v>117</v>
      </c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4"/>
    </row>
    <row r="65" spans="3:20" ht="12" thickBot="1">
      <c r="C65" s="115"/>
      <c r="D65" s="51" t="s">
        <v>109</v>
      </c>
      <c r="E65" s="117" t="s">
        <v>128</v>
      </c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4"/>
    </row>
    <row r="66" spans="3:20" ht="12" thickBot="1">
      <c r="C66" s="115"/>
      <c r="D66" s="51" t="s">
        <v>120</v>
      </c>
      <c r="E66" s="133" t="s">
        <v>129</v>
      </c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5"/>
    </row>
    <row r="67" spans="3:20" ht="11.25">
      <c r="C67" s="115"/>
      <c r="D67" s="136" t="s">
        <v>112</v>
      </c>
      <c r="E67" s="138"/>
      <c r="F67" s="61" t="s">
        <v>130</v>
      </c>
      <c r="G67" s="123">
        <f>SUM(G69:G71)</f>
        <v>3602991</v>
      </c>
      <c r="H67" s="97"/>
      <c r="I67" s="123">
        <v>0</v>
      </c>
      <c r="J67" s="123">
        <f aca="true" t="shared" si="5" ref="J67:T67">SUM(J69:J71)</f>
        <v>2954451</v>
      </c>
      <c r="K67" s="123">
        <f t="shared" si="5"/>
        <v>3602991</v>
      </c>
      <c r="L67" s="123">
        <f t="shared" si="5"/>
        <v>648540</v>
      </c>
      <c r="M67" s="123">
        <f t="shared" si="5"/>
        <v>648540</v>
      </c>
      <c r="N67" s="123">
        <f t="shared" si="5"/>
        <v>0</v>
      </c>
      <c r="O67" s="123">
        <f t="shared" si="5"/>
        <v>0</v>
      </c>
      <c r="P67" s="123">
        <f t="shared" si="5"/>
        <v>2954451</v>
      </c>
      <c r="Q67" s="123">
        <f t="shared" si="5"/>
        <v>0</v>
      </c>
      <c r="R67" s="123">
        <f t="shared" si="5"/>
        <v>2954451</v>
      </c>
      <c r="S67" s="123">
        <f t="shared" si="5"/>
        <v>0</v>
      </c>
      <c r="T67" s="123">
        <f t="shared" si="5"/>
        <v>0</v>
      </c>
    </row>
    <row r="68" spans="3:20" ht="12" thickBot="1">
      <c r="C68" s="115"/>
      <c r="D68" s="137"/>
      <c r="E68" s="139"/>
      <c r="F68" s="54" t="s">
        <v>114</v>
      </c>
      <c r="G68" s="124"/>
      <c r="H68" s="98">
        <f>SUM(H69:H71)</f>
        <v>648540</v>
      </c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</row>
    <row r="69" spans="3:20" ht="12" thickBot="1">
      <c r="C69" s="140"/>
      <c r="D69" s="92" t="s">
        <v>48</v>
      </c>
      <c r="E69" s="92"/>
      <c r="F69" s="82"/>
      <c r="G69" s="83">
        <f>SUM(H69,J69)</f>
        <v>134880</v>
      </c>
      <c r="H69" s="83">
        <v>24279</v>
      </c>
      <c r="I69" s="95">
        <v>0</v>
      </c>
      <c r="J69" s="83">
        <v>110601</v>
      </c>
      <c r="K69" s="83">
        <f>SUM(L69,P69)</f>
        <v>134880</v>
      </c>
      <c r="L69" s="83">
        <f>SUM(M69,N69,O69)</f>
        <v>24279</v>
      </c>
      <c r="M69" s="83">
        <v>24279</v>
      </c>
      <c r="N69" s="84">
        <v>0</v>
      </c>
      <c r="O69" s="83">
        <v>0</v>
      </c>
      <c r="P69" s="83">
        <f>SUM(Q69,R69,S69,T69)</f>
        <v>110601</v>
      </c>
      <c r="Q69" s="84">
        <v>0</v>
      </c>
      <c r="R69" s="85">
        <v>110601</v>
      </c>
      <c r="S69" s="82">
        <v>0</v>
      </c>
      <c r="T69" s="84">
        <v>0</v>
      </c>
    </row>
    <row r="70" spans="3:20" ht="12" thickBot="1">
      <c r="C70" s="140"/>
      <c r="D70" s="92" t="s">
        <v>122</v>
      </c>
      <c r="E70" s="92"/>
      <c r="F70" s="82"/>
      <c r="G70" s="83">
        <f>SUM(H70,J70)</f>
        <v>646622</v>
      </c>
      <c r="H70" s="83">
        <v>116392</v>
      </c>
      <c r="I70" s="95">
        <v>0</v>
      </c>
      <c r="J70" s="83">
        <v>530230</v>
      </c>
      <c r="K70" s="83">
        <f>SUM(L70,P70)</f>
        <v>646622</v>
      </c>
      <c r="L70" s="83">
        <f>SUM(M70,N70,O70)</f>
        <v>116392</v>
      </c>
      <c r="M70" s="83">
        <v>116392</v>
      </c>
      <c r="N70" s="83">
        <v>0</v>
      </c>
      <c r="O70" s="83">
        <v>0</v>
      </c>
      <c r="P70" s="83">
        <f>SUM(Q70,R70,S70,T70)</f>
        <v>530230</v>
      </c>
      <c r="Q70" s="83">
        <v>0</v>
      </c>
      <c r="R70" s="85">
        <v>530230</v>
      </c>
      <c r="S70" s="82">
        <v>0</v>
      </c>
      <c r="T70" s="83">
        <v>0</v>
      </c>
    </row>
    <row r="71" spans="3:20" ht="12" thickBot="1">
      <c r="C71" s="141"/>
      <c r="D71" s="95" t="s">
        <v>148</v>
      </c>
      <c r="E71" s="95"/>
      <c r="F71" s="95"/>
      <c r="G71" s="83">
        <f>H71+J71</f>
        <v>2821489</v>
      </c>
      <c r="H71" s="96">
        <v>507869</v>
      </c>
      <c r="I71" s="95">
        <v>0</v>
      </c>
      <c r="J71" s="96">
        <v>2313620</v>
      </c>
      <c r="K71" s="83">
        <f>SUM(L71,P71)</f>
        <v>2821489</v>
      </c>
      <c r="L71" s="83">
        <f>SUM(M71,N71,O71)</f>
        <v>507869</v>
      </c>
      <c r="M71" s="96">
        <v>507869</v>
      </c>
      <c r="N71" s="95">
        <v>0</v>
      </c>
      <c r="O71" s="95">
        <v>0</v>
      </c>
      <c r="P71" s="83">
        <v>2313620</v>
      </c>
      <c r="Q71" s="95">
        <v>0</v>
      </c>
      <c r="R71" s="96">
        <v>2313620</v>
      </c>
      <c r="S71" s="95">
        <v>0</v>
      </c>
      <c r="T71" s="95">
        <v>0</v>
      </c>
    </row>
    <row r="72" spans="3:20" ht="12" thickBot="1">
      <c r="C72" s="132" t="s">
        <v>18</v>
      </c>
      <c r="D72" s="51" t="s">
        <v>65</v>
      </c>
      <c r="E72" s="133" t="s">
        <v>115</v>
      </c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5"/>
    </row>
    <row r="73" spans="3:20" ht="12" thickBot="1">
      <c r="C73" s="115"/>
      <c r="D73" s="51" t="s">
        <v>66</v>
      </c>
      <c r="E73" s="117" t="s">
        <v>174</v>
      </c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4"/>
    </row>
    <row r="74" spans="3:20" ht="12" thickBot="1">
      <c r="C74" s="115"/>
      <c r="D74" s="51" t="s">
        <v>67</v>
      </c>
      <c r="E74" s="117" t="s">
        <v>175</v>
      </c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4"/>
    </row>
    <row r="75" spans="3:20" ht="12" thickBot="1">
      <c r="C75" s="115"/>
      <c r="D75" s="51" t="s">
        <v>120</v>
      </c>
      <c r="E75" s="133" t="s">
        <v>176</v>
      </c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5"/>
    </row>
    <row r="76" spans="3:20" ht="11.25">
      <c r="C76" s="115"/>
      <c r="D76" s="136" t="s">
        <v>112</v>
      </c>
      <c r="E76" s="138"/>
      <c r="F76" s="61" t="s">
        <v>192</v>
      </c>
      <c r="G76" s="123">
        <f>SUM(G78:G78)</f>
        <v>160130</v>
      </c>
      <c r="H76" s="97"/>
      <c r="I76" s="123">
        <v>0</v>
      </c>
      <c r="J76" s="123">
        <f>SUM(J78:J78)</f>
        <v>136110</v>
      </c>
      <c r="K76" s="123">
        <f aca="true" t="shared" si="6" ref="K76:R76">SUM(K78:K78)</f>
        <v>160130</v>
      </c>
      <c r="L76" s="123">
        <f t="shared" si="6"/>
        <v>24020</v>
      </c>
      <c r="M76" s="123">
        <f t="shared" si="6"/>
        <v>24020</v>
      </c>
      <c r="N76" s="123">
        <f t="shared" si="6"/>
        <v>0</v>
      </c>
      <c r="O76" s="123">
        <f t="shared" si="6"/>
        <v>0</v>
      </c>
      <c r="P76" s="123">
        <f t="shared" si="6"/>
        <v>136110</v>
      </c>
      <c r="Q76" s="123">
        <f t="shared" si="6"/>
        <v>0</v>
      </c>
      <c r="R76" s="123">
        <f t="shared" si="6"/>
        <v>136110</v>
      </c>
      <c r="S76" s="123">
        <v>0</v>
      </c>
      <c r="T76" s="123">
        <v>0</v>
      </c>
    </row>
    <row r="77" spans="3:20" ht="24" customHeight="1" thickBot="1">
      <c r="C77" s="115"/>
      <c r="D77" s="137"/>
      <c r="E77" s="139"/>
      <c r="F77" s="54" t="s">
        <v>195</v>
      </c>
      <c r="G77" s="124"/>
      <c r="H77" s="98">
        <f>SUM(H78)</f>
        <v>24020</v>
      </c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</row>
    <row r="78" spans="3:20" ht="17.25" customHeight="1" thickBot="1">
      <c r="C78" s="140"/>
      <c r="D78" s="92" t="s">
        <v>48</v>
      </c>
      <c r="E78" s="92"/>
      <c r="F78" s="82"/>
      <c r="G78" s="83">
        <f>SUM(H78,J78)</f>
        <v>160130</v>
      </c>
      <c r="H78" s="83">
        <v>24020</v>
      </c>
      <c r="I78" s="95">
        <v>0</v>
      </c>
      <c r="J78" s="83">
        <v>136110</v>
      </c>
      <c r="K78" s="83">
        <v>160130</v>
      </c>
      <c r="L78" s="83">
        <v>24020</v>
      </c>
      <c r="M78" s="83">
        <v>24020</v>
      </c>
      <c r="N78" s="84">
        <v>0</v>
      </c>
      <c r="O78" s="83">
        <v>0</v>
      </c>
      <c r="P78" s="83">
        <v>136110</v>
      </c>
      <c r="Q78" s="84">
        <v>0</v>
      </c>
      <c r="R78" s="85">
        <v>136110</v>
      </c>
      <c r="S78" s="82">
        <v>0</v>
      </c>
      <c r="T78" s="84">
        <v>0</v>
      </c>
    </row>
    <row r="79" spans="3:20" ht="12" thickBot="1">
      <c r="C79" s="132" t="s">
        <v>24</v>
      </c>
      <c r="D79" s="52" t="s">
        <v>65</v>
      </c>
      <c r="E79" s="117" t="s">
        <v>177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</row>
    <row r="80" spans="3:20" ht="12" thickBot="1">
      <c r="C80" s="115"/>
      <c r="D80" s="51" t="s">
        <v>66</v>
      </c>
      <c r="E80" s="117" t="s">
        <v>178</v>
      </c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4"/>
    </row>
    <row r="81" spans="3:20" ht="12" thickBot="1">
      <c r="C81" s="115"/>
      <c r="D81" s="51" t="s">
        <v>67</v>
      </c>
      <c r="E81" s="117" t="s">
        <v>179</v>
      </c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4"/>
    </row>
    <row r="82" spans="3:20" ht="15.75" customHeight="1" thickBot="1">
      <c r="C82" s="115"/>
      <c r="D82" s="51" t="s">
        <v>120</v>
      </c>
      <c r="E82" s="133" t="s">
        <v>180</v>
      </c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5"/>
    </row>
    <row r="83" spans="3:20" ht="11.25">
      <c r="C83" s="115"/>
      <c r="D83" s="136" t="s">
        <v>112</v>
      </c>
      <c r="E83" s="138"/>
      <c r="F83" s="130" t="s">
        <v>198</v>
      </c>
      <c r="G83" s="123">
        <f>SUM(G85:G85)</f>
        <v>120000</v>
      </c>
      <c r="H83" s="97"/>
      <c r="I83" s="123">
        <f>SUM(I85:I85)</f>
        <v>12000</v>
      </c>
      <c r="J83" s="123">
        <f>SUM(J85:J85)</f>
        <v>102000</v>
      </c>
      <c r="K83" s="123">
        <f aca="true" t="shared" si="7" ref="K83:P83">SUM(K85:K85)</f>
        <v>120000</v>
      </c>
      <c r="L83" s="123">
        <f t="shared" si="7"/>
        <v>18000</v>
      </c>
      <c r="M83" s="123">
        <f t="shared" si="7"/>
        <v>6000</v>
      </c>
      <c r="N83" s="123">
        <v>0</v>
      </c>
      <c r="O83" s="123">
        <f t="shared" si="7"/>
        <v>12000</v>
      </c>
      <c r="P83" s="123">
        <f t="shared" si="7"/>
        <v>102000</v>
      </c>
      <c r="Q83" s="123">
        <v>0</v>
      </c>
      <c r="R83" s="123">
        <f>SUM(R85:R85)</f>
        <v>102000</v>
      </c>
      <c r="S83" s="123">
        <v>0</v>
      </c>
      <c r="T83" s="123">
        <v>0</v>
      </c>
    </row>
    <row r="84" spans="3:20" ht="61.5" customHeight="1" thickBot="1">
      <c r="C84" s="115"/>
      <c r="D84" s="137"/>
      <c r="E84" s="139"/>
      <c r="F84" s="131"/>
      <c r="G84" s="124"/>
      <c r="H84" s="98">
        <f>SUM(H85)</f>
        <v>6000</v>
      </c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</row>
    <row r="85" spans="3:20" ht="19.5" customHeight="1">
      <c r="C85" s="116"/>
      <c r="D85" s="107" t="s">
        <v>48</v>
      </c>
      <c r="E85" s="107"/>
      <c r="F85" s="108"/>
      <c r="G85" s="109">
        <f>SUM(H85:J85)</f>
        <v>120000</v>
      </c>
      <c r="H85" s="109">
        <v>6000</v>
      </c>
      <c r="I85" s="109">
        <v>12000</v>
      </c>
      <c r="J85" s="109">
        <v>102000</v>
      </c>
      <c r="K85" s="109">
        <f>SUM(L85,P85)</f>
        <v>120000</v>
      </c>
      <c r="L85" s="109">
        <v>18000</v>
      </c>
      <c r="M85" s="109">
        <v>6000</v>
      </c>
      <c r="N85" s="110">
        <v>0</v>
      </c>
      <c r="O85" s="109">
        <v>12000</v>
      </c>
      <c r="P85" s="109">
        <v>102000</v>
      </c>
      <c r="Q85" s="110">
        <v>0</v>
      </c>
      <c r="R85" s="111">
        <v>102000</v>
      </c>
      <c r="S85" s="108">
        <v>0</v>
      </c>
      <c r="T85" s="110">
        <v>0</v>
      </c>
    </row>
    <row r="86" spans="3:20" ht="62.25" customHeight="1">
      <c r="C86" s="101"/>
      <c r="D86" s="102"/>
      <c r="E86" s="102"/>
      <c r="F86" s="103"/>
      <c r="G86" s="104"/>
      <c r="H86" s="104"/>
      <c r="I86" s="104"/>
      <c r="J86" s="104"/>
      <c r="K86" s="104"/>
      <c r="L86" s="104"/>
      <c r="M86" s="104"/>
      <c r="N86" s="105"/>
      <c r="O86" s="104"/>
      <c r="P86" s="104"/>
      <c r="Q86" s="105"/>
      <c r="R86" s="106"/>
      <c r="S86" s="103"/>
      <c r="T86" s="105"/>
    </row>
    <row r="87" spans="3:20" ht="12" customHeight="1" thickBot="1">
      <c r="C87" s="125" t="s">
        <v>101</v>
      </c>
      <c r="D87" s="112" t="s">
        <v>65</v>
      </c>
      <c r="E87" s="127" t="s">
        <v>181</v>
      </c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</row>
    <row r="88" spans="3:20" ht="12" thickBot="1">
      <c r="C88" s="126"/>
      <c r="D88" s="92" t="s">
        <v>116</v>
      </c>
      <c r="E88" s="128" t="s">
        <v>182</v>
      </c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</row>
    <row r="89" spans="3:20" ht="12" thickBot="1">
      <c r="C89" s="126"/>
      <c r="D89" s="92" t="s">
        <v>67</v>
      </c>
      <c r="E89" s="128" t="s">
        <v>183</v>
      </c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</row>
    <row r="90" spans="3:20" ht="12" thickBot="1">
      <c r="C90" s="126"/>
      <c r="D90" s="92" t="s">
        <v>118</v>
      </c>
      <c r="E90" s="128" t="s">
        <v>184</v>
      </c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</row>
    <row r="91" spans="3:20" ht="12" thickBot="1">
      <c r="C91" s="126"/>
      <c r="D91" s="92" t="s">
        <v>120</v>
      </c>
      <c r="E91" s="128" t="s">
        <v>185</v>
      </c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</row>
    <row r="92" spans="3:20" ht="0.75" customHeight="1" thickBot="1">
      <c r="C92" s="126"/>
      <c r="D92" s="129" t="s">
        <v>112</v>
      </c>
      <c r="E92" s="129"/>
      <c r="F92" s="130" t="s">
        <v>197</v>
      </c>
      <c r="G92" s="122">
        <f>SUM(H92:J93)</f>
        <v>558520</v>
      </c>
      <c r="H92" s="123">
        <f aca="true" t="shared" si="8" ref="H92:M92">SUM(H94:H95)</f>
        <v>8378</v>
      </c>
      <c r="I92" s="122">
        <f t="shared" si="8"/>
        <v>75400</v>
      </c>
      <c r="J92" s="122">
        <f t="shared" si="8"/>
        <v>474742</v>
      </c>
      <c r="K92" s="122">
        <f t="shared" si="8"/>
        <v>558520</v>
      </c>
      <c r="L92" s="122">
        <f t="shared" si="8"/>
        <v>83778</v>
      </c>
      <c r="M92" s="122">
        <f t="shared" si="8"/>
        <v>8378</v>
      </c>
      <c r="N92" s="122">
        <v>0</v>
      </c>
      <c r="O92" s="122">
        <f>SUM(O94:O95)</f>
        <v>75400</v>
      </c>
      <c r="P92" s="122">
        <f>SUM(P94:P95)</f>
        <v>474742</v>
      </c>
      <c r="Q92" s="122">
        <v>0</v>
      </c>
      <c r="R92" s="122">
        <f>SUM(R94:R95)</f>
        <v>474742</v>
      </c>
      <c r="S92" s="122">
        <v>0</v>
      </c>
      <c r="T92" s="122">
        <v>0</v>
      </c>
    </row>
    <row r="93" spans="3:20" ht="108" customHeight="1" thickBot="1">
      <c r="C93" s="126"/>
      <c r="D93" s="129"/>
      <c r="E93" s="129"/>
      <c r="F93" s="131"/>
      <c r="G93" s="122"/>
      <c r="H93" s="124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</row>
    <row r="94" spans="3:20" ht="12" thickBot="1">
      <c r="C94" s="126"/>
      <c r="D94" s="94" t="s">
        <v>48</v>
      </c>
      <c r="E94" s="94"/>
      <c r="F94" s="82"/>
      <c r="G94" s="83">
        <f>SUM(H94:J94)</f>
        <v>246364</v>
      </c>
      <c r="H94" s="83">
        <v>3696</v>
      </c>
      <c r="I94" s="85">
        <v>33259</v>
      </c>
      <c r="J94" s="85">
        <v>209409</v>
      </c>
      <c r="K94" s="83">
        <v>246364</v>
      </c>
      <c r="L94" s="83">
        <f>SUM(M94,N94,O94)</f>
        <v>36955</v>
      </c>
      <c r="M94" s="85">
        <v>3696</v>
      </c>
      <c r="N94" s="85">
        <v>0</v>
      </c>
      <c r="O94" s="85">
        <v>33259</v>
      </c>
      <c r="P94" s="83">
        <v>209409</v>
      </c>
      <c r="Q94" s="85">
        <v>0</v>
      </c>
      <c r="R94" s="85">
        <v>209409</v>
      </c>
      <c r="S94" s="82">
        <v>0</v>
      </c>
      <c r="T94" s="85">
        <v>0</v>
      </c>
    </row>
    <row r="95" spans="3:20" ht="12" thickBot="1">
      <c r="C95" s="126"/>
      <c r="D95" s="94" t="s">
        <v>122</v>
      </c>
      <c r="E95" s="94"/>
      <c r="F95" s="82"/>
      <c r="G95" s="83">
        <f>SUM(H95:J95)</f>
        <v>312156</v>
      </c>
      <c r="H95" s="83">
        <v>4682</v>
      </c>
      <c r="I95" s="85">
        <v>42141</v>
      </c>
      <c r="J95" s="85">
        <v>265333</v>
      </c>
      <c r="K95" s="83">
        <v>312156</v>
      </c>
      <c r="L95" s="83">
        <v>46823</v>
      </c>
      <c r="M95" s="85">
        <v>4682</v>
      </c>
      <c r="N95" s="85">
        <v>0</v>
      </c>
      <c r="O95" s="85">
        <v>42141</v>
      </c>
      <c r="P95" s="83">
        <v>265333</v>
      </c>
      <c r="Q95" s="85">
        <v>0</v>
      </c>
      <c r="R95" s="85">
        <v>265333</v>
      </c>
      <c r="S95" s="82">
        <v>0</v>
      </c>
      <c r="T95" s="85">
        <v>0</v>
      </c>
    </row>
  </sheetData>
  <sheetProtection/>
  <mergeCells count="237">
    <mergeCell ref="C9:C16"/>
    <mergeCell ref="E9:T9"/>
    <mergeCell ref="J76:J77"/>
    <mergeCell ref="K76:K77"/>
    <mergeCell ref="L76:L77"/>
    <mergeCell ref="M76:M77"/>
    <mergeCell ref="G76:G77"/>
    <mergeCell ref="I76:I77"/>
    <mergeCell ref="E10:T10"/>
    <mergeCell ref="E11:T11"/>
    <mergeCell ref="C1:C7"/>
    <mergeCell ref="D1:D7"/>
    <mergeCell ref="E1:E7"/>
    <mergeCell ref="F1:F7"/>
    <mergeCell ref="G1:G7"/>
    <mergeCell ref="H1:J1"/>
    <mergeCell ref="K1:T1"/>
    <mergeCell ref="H2:H7"/>
    <mergeCell ref="I2:I7"/>
    <mergeCell ref="J2:J7"/>
    <mergeCell ref="K2:T2"/>
    <mergeCell ref="K3:K7"/>
    <mergeCell ref="L3:T3"/>
    <mergeCell ref="L4:O4"/>
    <mergeCell ref="P4:T4"/>
    <mergeCell ref="L5:L7"/>
    <mergeCell ref="M5:O5"/>
    <mergeCell ref="P5:P7"/>
    <mergeCell ref="Q5:T5"/>
    <mergeCell ref="N6:N7"/>
    <mergeCell ref="O6:O7"/>
    <mergeCell ref="Q6:Q7"/>
    <mergeCell ref="S6:S7"/>
    <mergeCell ref="T6:T7"/>
    <mergeCell ref="E12:T12"/>
    <mergeCell ref="E13:T13"/>
    <mergeCell ref="D14:D15"/>
    <mergeCell ref="E14:E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C17:C26"/>
    <mergeCell ref="E17:T17"/>
    <mergeCell ref="E18:T18"/>
    <mergeCell ref="E19:T19"/>
    <mergeCell ref="E20:T20"/>
    <mergeCell ref="E21:T21"/>
    <mergeCell ref="D22:D23"/>
    <mergeCell ref="E22:E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C27:C36"/>
    <mergeCell ref="E28:T28"/>
    <mergeCell ref="E29:T29"/>
    <mergeCell ref="E30:T30"/>
    <mergeCell ref="E31:T31"/>
    <mergeCell ref="D32:D33"/>
    <mergeCell ref="E32:E33"/>
    <mergeCell ref="G32:G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C37:C46"/>
    <mergeCell ref="E38:T38"/>
    <mergeCell ref="E39:T39"/>
    <mergeCell ref="E40:T40"/>
    <mergeCell ref="E41:T41"/>
    <mergeCell ref="D42:D43"/>
    <mergeCell ref="E42:E43"/>
    <mergeCell ref="G42:G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C47:C53"/>
    <mergeCell ref="D47:D53"/>
    <mergeCell ref="E47:E53"/>
    <mergeCell ref="F47:F53"/>
    <mergeCell ref="G47:G53"/>
    <mergeCell ref="H47:J47"/>
    <mergeCell ref="K47:T47"/>
    <mergeCell ref="H48:H53"/>
    <mergeCell ref="I48:I53"/>
    <mergeCell ref="J48:J53"/>
    <mergeCell ref="K48:T48"/>
    <mergeCell ref="K49:K53"/>
    <mergeCell ref="L49:T49"/>
    <mergeCell ref="L50:O50"/>
    <mergeCell ref="P50:T50"/>
    <mergeCell ref="L51:L53"/>
    <mergeCell ref="M51:O51"/>
    <mergeCell ref="P51:P53"/>
    <mergeCell ref="Q51:T51"/>
    <mergeCell ref="N52:N53"/>
    <mergeCell ref="O52:O53"/>
    <mergeCell ref="Q52:Q53"/>
    <mergeCell ref="S52:S53"/>
    <mergeCell ref="T52:T53"/>
    <mergeCell ref="C55:C61"/>
    <mergeCell ref="E55:T55"/>
    <mergeCell ref="G56:T56"/>
    <mergeCell ref="E57:T57"/>
    <mergeCell ref="E58:T58"/>
    <mergeCell ref="D59:D60"/>
    <mergeCell ref="E59:E60"/>
    <mergeCell ref="G59:G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C62:C71"/>
    <mergeCell ref="E62:T62"/>
    <mergeCell ref="E63:T63"/>
    <mergeCell ref="E64:T64"/>
    <mergeCell ref="E65:T65"/>
    <mergeCell ref="E66:T66"/>
    <mergeCell ref="D67:D68"/>
    <mergeCell ref="E67:E68"/>
    <mergeCell ref="G67:G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C72:C78"/>
    <mergeCell ref="E72:T72"/>
    <mergeCell ref="E73:T73"/>
    <mergeCell ref="E74:T74"/>
    <mergeCell ref="E75:T75"/>
    <mergeCell ref="D76:D77"/>
    <mergeCell ref="E76:E77"/>
    <mergeCell ref="N76:N77"/>
    <mergeCell ref="O76:O77"/>
    <mergeCell ref="P76:P77"/>
    <mergeCell ref="Q76:Q77"/>
    <mergeCell ref="R76:R77"/>
    <mergeCell ref="S76:S77"/>
    <mergeCell ref="T76:T77"/>
    <mergeCell ref="C79:C85"/>
    <mergeCell ref="E79:T79"/>
    <mergeCell ref="E80:T80"/>
    <mergeCell ref="E81:T81"/>
    <mergeCell ref="E82:T82"/>
    <mergeCell ref="D83:D84"/>
    <mergeCell ref="E83:E84"/>
    <mergeCell ref="F83:F84"/>
    <mergeCell ref="G83:G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C87:C95"/>
    <mergeCell ref="E87:T87"/>
    <mergeCell ref="E88:T88"/>
    <mergeCell ref="E89:T89"/>
    <mergeCell ref="E90:T90"/>
    <mergeCell ref="E91:T91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T92:T93"/>
    <mergeCell ref="N92:N93"/>
    <mergeCell ref="O92:O93"/>
    <mergeCell ref="P92:P93"/>
    <mergeCell ref="Q92:Q93"/>
    <mergeCell ref="R92:R93"/>
    <mergeCell ref="S92:S93"/>
  </mergeCells>
  <printOptions/>
  <pageMargins left="0" right="0.3937007874015748" top="0.72" bottom="0.76" header="0.17" footer="0.5118110236220472"/>
  <pageSetup horizontalDpi="300" verticalDpi="300" orientation="landscape" paperSize="9" scale="85" r:id="rId1"/>
  <headerFooter alignWithMargins="0">
    <oddHeader>&amp;C   &amp;8  Załącznik nr 2
                    do uchwały Rady Miejskiej w Szczyrku
   nr XLV/216 /2009
    z dnia 31 marca 2009 r.&amp;10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31">
      <selection activeCell="H10" sqref="H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80" t="s">
        <v>159</v>
      </c>
      <c r="B1" s="180"/>
      <c r="C1" s="180"/>
      <c r="D1" s="180"/>
    </row>
    <row r="2" ht="6.75" customHeight="1">
      <c r="A2" s="12"/>
    </row>
    <row r="3" ht="12.75">
      <c r="D3" s="8" t="s">
        <v>35</v>
      </c>
    </row>
    <row r="4" spans="1:4" ht="15" customHeight="1">
      <c r="A4" s="179" t="s">
        <v>49</v>
      </c>
      <c r="B4" s="179" t="s">
        <v>3</v>
      </c>
      <c r="C4" s="181" t="s">
        <v>50</v>
      </c>
      <c r="D4" s="181" t="s">
        <v>164</v>
      </c>
    </row>
    <row r="5" spans="1:4" ht="15" customHeight="1">
      <c r="A5" s="179"/>
      <c r="B5" s="179"/>
      <c r="C5" s="179"/>
      <c r="D5" s="181"/>
    </row>
    <row r="6" spans="1:4" ht="15.75" customHeight="1">
      <c r="A6" s="179"/>
      <c r="B6" s="179"/>
      <c r="C6" s="179"/>
      <c r="D6" s="181"/>
    </row>
    <row r="7" spans="1:4" s="34" customFormat="1" ht="17.25" customHeight="1">
      <c r="A7" s="33">
        <v>1</v>
      </c>
      <c r="B7" s="33">
        <v>2</v>
      </c>
      <c r="C7" s="33">
        <v>3</v>
      </c>
      <c r="D7" s="33">
        <v>4</v>
      </c>
    </row>
    <row r="8" spans="1:4" s="34" customFormat="1" ht="16.5" customHeight="1">
      <c r="A8" s="15" t="s">
        <v>8</v>
      </c>
      <c r="B8" s="74" t="s">
        <v>138</v>
      </c>
      <c r="C8" s="15"/>
      <c r="D8" s="75">
        <v>18619464</v>
      </c>
    </row>
    <row r="9" spans="1:4" s="34" customFormat="1" ht="21" customHeight="1">
      <c r="A9" s="15" t="s">
        <v>9</v>
      </c>
      <c r="B9" s="74" t="s">
        <v>5</v>
      </c>
      <c r="C9" s="15"/>
      <c r="D9" s="75">
        <v>22483424</v>
      </c>
    </row>
    <row r="10" spans="1:4" s="34" customFormat="1" ht="26.25" customHeight="1">
      <c r="A10" s="15" t="s">
        <v>10</v>
      </c>
      <c r="B10" s="74" t="s">
        <v>139</v>
      </c>
      <c r="C10" s="15"/>
      <c r="D10" s="75">
        <v>3863960</v>
      </c>
    </row>
    <row r="11" spans="1:4" ht="18.75" customHeight="1">
      <c r="A11" s="179" t="s">
        <v>19</v>
      </c>
      <c r="B11" s="179"/>
      <c r="C11" s="45"/>
      <c r="D11" s="46">
        <v>9279116</v>
      </c>
    </row>
    <row r="12" spans="1:4" ht="18.75" customHeight="1">
      <c r="A12" s="16" t="s">
        <v>8</v>
      </c>
      <c r="B12" s="17" t="s">
        <v>14</v>
      </c>
      <c r="C12" s="16" t="s">
        <v>20</v>
      </c>
      <c r="D12" s="40">
        <v>8920016</v>
      </c>
    </row>
    <row r="13" spans="1:4" ht="18.75" customHeight="1">
      <c r="A13" s="18" t="s">
        <v>9</v>
      </c>
      <c r="B13" s="19" t="s">
        <v>15</v>
      </c>
      <c r="C13" s="18" t="s">
        <v>20</v>
      </c>
      <c r="D13" s="38">
        <v>359100</v>
      </c>
    </row>
    <row r="14" spans="1:4" ht="39.75" customHeight="1">
      <c r="A14" s="18" t="s">
        <v>10</v>
      </c>
      <c r="B14" s="20" t="s">
        <v>72</v>
      </c>
      <c r="C14" s="18" t="s">
        <v>41</v>
      </c>
      <c r="D14" s="38"/>
    </row>
    <row r="15" spans="1:4" ht="18.75" customHeight="1">
      <c r="A15" s="18" t="s">
        <v>1</v>
      </c>
      <c r="B15" s="19" t="s">
        <v>22</v>
      </c>
      <c r="C15" s="18" t="s">
        <v>42</v>
      </c>
      <c r="D15" s="38"/>
    </row>
    <row r="16" spans="1:4" ht="18.75" customHeight="1">
      <c r="A16" s="18" t="s">
        <v>13</v>
      </c>
      <c r="B16" s="19" t="s">
        <v>73</v>
      </c>
      <c r="C16" s="18" t="s">
        <v>79</v>
      </c>
      <c r="D16" s="38"/>
    </row>
    <row r="17" spans="1:8" ht="18.75" customHeight="1">
      <c r="A17" s="18" t="s">
        <v>16</v>
      </c>
      <c r="B17" s="19" t="s">
        <v>17</v>
      </c>
      <c r="C17" s="18" t="s">
        <v>21</v>
      </c>
      <c r="D17" s="38"/>
      <c r="H17" s="34"/>
    </row>
    <row r="18" spans="1:4" ht="18.75" customHeight="1">
      <c r="A18" s="18" t="s">
        <v>18</v>
      </c>
      <c r="B18" s="19" t="s">
        <v>80</v>
      </c>
      <c r="C18" s="18" t="s">
        <v>53</v>
      </c>
      <c r="D18" s="38"/>
    </row>
    <row r="19" spans="1:4" ht="18.75" customHeight="1">
      <c r="A19" s="18" t="s">
        <v>24</v>
      </c>
      <c r="B19" s="22" t="s">
        <v>40</v>
      </c>
      <c r="C19" s="21" t="s">
        <v>23</v>
      </c>
      <c r="D19" s="39"/>
    </row>
    <row r="20" spans="1:4" ht="18.75" customHeight="1">
      <c r="A20" s="179" t="s">
        <v>74</v>
      </c>
      <c r="B20" s="179"/>
      <c r="C20" s="45"/>
      <c r="D20" s="46">
        <v>5415156</v>
      </c>
    </row>
    <row r="21" spans="1:4" ht="18.75" customHeight="1">
      <c r="A21" s="16" t="s">
        <v>8</v>
      </c>
      <c r="B21" s="17" t="s">
        <v>43</v>
      </c>
      <c r="C21" s="16" t="s">
        <v>26</v>
      </c>
      <c r="D21" s="40">
        <v>4305565</v>
      </c>
    </row>
    <row r="22" spans="1:4" ht="18.75" customHeight="1">
      <c r="A22" s="18" t="s">
        <v>9</v>
      </c>
      <c r="B22" s="19" t="s">
        <v>25</v>
      </c>
      <c r="C22" s="18" t="s">
        <v>26</v>
      </c>
      <c r="D22" s="38">
        <v>1109591</v>
      </c>
    </row>
    <row r="23" spans="1:4" ht="38.25">
      <c r="A23" s="18" t="s">
        <v>10</v>
      </c>
      <c r="B23" s="20" t="s">
        <v>46</v>
      </c>
      <c r="C23" s="18" t="s">
        <v>47</v>
      </c>
      <c r="D23" s="38"/>
    </row>
    <row r="24" spans="1:4" ht="18.75" customHeight="1">
      <c r="A24" s="18" t="s">
        <v>1</v>
      </c>
      <c r="B24" s="19" t="s">
        <v>44</v>
      </c>
      <c r="C24" s="18" t="s">
        <v>38</v>
      </c>
      <c r="D24" s="38"/>
    </row>
    <row r="25" spans="1:4" ht="18.75" customHeight="1">
      <c r="A25" s="18" t="s">
        <v>13</v>
      </c>
      <c r="B25" s="19" t="s">
        <v>45</v>
      </c>
      <c r="C25" s="18" t="s">
        <v>28</v>
      </c>
      <c r="D25" s="38"/>
    </row>
    <row r="26" spans="1:4" ht="18.75" customHeight="1">
      <c r="A26" s="18" t="s">
        <v>16</v>
      </c>
      <c r="B26" s="19" t="s">
        <v>81</v>
      </c>
      <c r="C26" s="18" t="s">
        <v>29</v>
      </c>
      <c r="D26" s="38"/>
    </row>
    <row r="27" spans="1:4" ht="18.75" customHeight="1">
      <c r="A27" s="21" t="s">
        <v>18</v>
      </c>
      <c r="B27" s="22" t="s">
        <v>30</v>
      </c>
      <c r="C27" s="21" t="s">
        <v>27</v>
      </c>
      <c r="D27" s="39"/>
    </row>
    <row r="28" spans="1:4" ht="7.5" customHeight="1">
      <c r="A28" s="2"/>
      <c r="B28" s="3"/>
      <c r="C28" s="3"/>
      <c r="D28" s="3"/>
    </row>
    <row r="29" spans="1:6" ht="12.75">
      <c r="A29" s="32"/>
      <c r="B29" s="31"/>
      <c r="C29" s="31"/>
      <c r="D29" s="31"/>
      <c r="E29" s="29"/>
      <c r="F29" s="29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 3
do uchwały Rady Miejskiej w Szczyrku
nr XLV/216/2009
z dnia 31 marca 2009r.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1">
      <selection activeCell="B9" sqref="B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82" t="s">
        <v>33</v>
      </c>
      <c r="B1" s="182"/>
      <c r="C1" s="182"/>
      <c r="D1" s="4"/>
      <c r="E1" s="4"/>
      <c r="F1" s="4"/>
      <c r="G1" s="4"/>
      <c r="H1" s="4"/>
      <c r="I1" s="4"/>
      <c r="J1" s="4"/>
    </row>
    <row r="2" spans="1:7" ht="19.5" customHeight="1">
      <c r="A2" s="182" t="s">
        <v>37</v>
      </c>
      <c r="B2" s="182"/>
      <c r="C2" s="182"/>
      <c r="D2" s="4"/>
      <c r="E2" s="4"/>
      <c r="F2" s="4"/>
      <c r="G2" s="4"/>
    </row>
    <row r="4" ht="12.75">
      <c r="C4" s="7" t="s">
        <v>35</v>
      </c>
    </row>
    <row r="5" spans="1:10" ht="19.5" customHeight="1">
      <c r="A5" s="11" t="s">
        <v>49</v>
      </c>
      <c r="B5" s="11" t="s">
        <v>0</v>
      </c>
      <c r="C5" s="11" t="s">
        <v>158</v>
      </c>
      <c r="D5" s="5"/>
      <c r="E5" s="5"/>
      <c r="F5" s="5"/>
      <c r="G5" s="5"/>
      <c r="H5" s="5"/>
      <c r="I5" s="6"/>
      <c r="J5" s="6"/>
    </row>
    <row r="6" spans="1:10" ht="19.5" customHeight="1">
      <c r="A6" s="14" t="s">
        <v>7</v>
      </c>
      <c r="B6" s="23" t="s">
        <v>51</v>
      </c>
      <c r="C6" s="36">
        <v>5000</v>
      </c>
      <c r="D6" s="5"/>
      <c r="E6" s="5"/>
      <c r="F6" s="5"/>
      <c r="G6" s="5"/>
      <c r="H6" s="5"/>
      <c r="I6" s="6"/>
      <c r="J6" s="6"/>
    </row>
    <row r="7" spans="1:10" ht="19.5" customHeight="1">
      <c r="A7" s="14" t="s">
        <v>11</v>
      </c>
      <c r="B7" s="23" t="s">
        <v>6</v>
      </c>
      <c r="C7" s="36">
        <v>5200</v>
      </c>
      <c r="D7" s="5"/>
      <c r="E7" s="5"/>
      <c r="F7" s="5"/>
      <c r="G7" s="5"/>
      <c r="H7" s="5"/>
      <c r="I7" s="6"/>
      <c r="J7" s="6"/>
    </row>
    <row r="8" spans="1:10" ht="19.5" customHeight="1">
      <c r="A8" s="24" t="s">
        <v>8</v>
      </c>
      <c r="B8" s="25" t="s">
        <v>98</v>
      </c>
      <c r="C8" s="37">
        <v>5200</v>
      </c>
      <c r="D8" s="5"/>
      <c r="E8" s="5"/>
      <c r="F8" s="5"/>
      <c r="G8" s="5"/>
      <c r="H8" s="5"/>
      <c r="I8" s="6"/>
      <c r="J8" s="6"/>
    </row>
    <row r="9" spans="1:10" ht="19.5" customHeight="1">
      <c r="A9" s="14" t="s">
        <v>12</v>
      </c>
      <c r="B9" s="23" t="s">
        <v>5</v>
      </c>
      <c r="C9" s="36">
        <v>10000</v>
      </c>
      <c r="D9" s="5"/>
      <c r="E9" s="5"/>
      <c r="F9" s="5"/>
      <c r="G9" s="5"/>
      <c r="H9" s="5"/>
      <c r="I9" s="6"/>
      <c r="J9" s="6"/>
    </row>
    <row r="10" spans="1:10" ht="19.5" customHeight="1">
      <c r="A10" s="16" t="s">
        <v>8</v>
      </c>
      <c r="B10" s="27" t="s">
        <v>31</v>
      </c>
      <c r="C10" s="40">
        <v>10000</v>
      </c>
      <c r="D10" s="5"/>
      <c r="E10" s="5"/>
      <c r="F10" s="5"/>
      <c r="G10" s="5"/>
      <c r="H10" s="5"/>
      <c r="I10" s="6"/>
      <c r="J10" s="6"/>
    </row>
    <row r="11" spans="1:10" ht="15" customHeight="1">
      <c r="A11" s="18"/>
      <c r="B11" s="26" t="s">
        <v>99</v>
      </c>
      <c r="C11" s="38">
        <v>10000</v>
      </c>
      <c r="D11" s="5"/>
      <c r="E11" s="5"/>
      <c r="F11" s="5"/>
      <c r="G11" s="5"/>
      <c r="H11" s="5"/>
      <c r="I11" s="6"/>
      <c r="J11" s="6"/>
    </row>
    <row r="12" spans="1:10" ht="15">
      <c r="A12" s="18"/>
      <c r="B12" s="28"/>
      <c r="C12" s="38"/>
      <c r="D12" s="5"/>
      <c r="E12" s="5"/>
      <c r="F12" s="5"/>
      <c r="G12" s="5"/>
      <c r="H12" s="5"/>
      <c r="I12" s="6"/>
      <c r="J12" s="6"/>
    </row>
    <row r="13" spans="1:10" ht="19.5" customHeight="1">
      <c r="A13" s="14" t="s">
        <v>32</v>
      </c>
      <c r="B13" s="23" t="s">
        <v>52</v>
      </c>
      <c r="C13" s="36">
        <v>200</v>
      </c>
      <c r="D13" s="5"/>
      <c r="E13" s="5"/>
      <c r="F13" s="5"/>
      <c r="G13" s="5"/>
      <c r="H13" s="5"/>
      <c r="I13" s="6"/>
      <c r="J13" s="6"/>
    </row>
    <row r="14" spans="1:10" ht="15">
      <c r="A14" s="5"/>
      <c r="B14" s="5"/>
      <c r="C14" s="5"/>
      <c r="D14" s="5"/>
      <c r="E14" s="5"/>
      <c r="F14" s="5"/>
      <c r="G14" s="5"/>
      <c r="H14" s="5"/>
      <c r="I14" s="6"/>
      <c r="J14" s="6"/>
    </row>
    <row r="15" spans="1:10" ht="15">
      <c r="A15" s="5"/>
      <c r="B15" s="5"/>
      <c r="C15" s="5"/>
      <c r="D15" s="5"/>
      <c r="E15" s="5"/>
      <c r="F15" s="5"/>
      <c r="G15" s="5"/>
      <c r="H15" s="5"/>
      <c r="I15" s="6"/>
      <c r="J15" s="6"/>
    </row>
    <row r="16" spans="1:10" ht="15">
      <c r="A16" s="5"/>
      <c r="B16" s="5"/>
      <c r="C16" s="5"/>
      <c r="D16" s="5"/>
      <c r="E16" s="5"/>
      <c r="F16" s="5"/>
      <c r="G16" s="5"/>
      <c r="H16" s="5"/>
      <c r="I16" s="6"/>
      <c r="J16" s="6"/>
    </row>
    <row r="17" spans="1:10" ht="15">
      <c r="A17" s="5"/>
      <c r="B17" s="5"/>
      <c r="C17" s="5"/>
      <c r="D17" s="5"/>
      <c r="E17" s="5"/>
      <c r="F17" s="5"/>
      <c r="G17" s="5"/>
      <c r="H17" s="5"/>
      <c r="I17" s="6"/>
      <c r="J17" s="6"/>
    </row>
    <row r="18" spans="1:10" ht="15">
      <c r="A18" s="5"/>
      <c r="B18" s="5"/>
      <c r="C18" s="5"/>
      <c r="D18" s="5"/>
      <c r="E18" s="5"/>
      <c r="F18" s="5"/>
      <c r="G18" s="5"/>
      <c r="H18" s="5"/>
      <c r="I18" s="6"/>
      <c r="J18" s="6"/>
    </row>
    <row r="19" spans="1:10" ht="15">
      <c r="A19" s="5"/>
      <c r="B19" s="5"/>
      <c r="C19" s="5"/>
      <c r="D19" s="5"/>
      <c r="E19" s="5"/>
      <c r="F19" s="5"/>
      <c r="G19" s="5"/>
      <c r="H19" s="5"/>
      <c r="I19" s="6"/>
      <c r="J19" s="6"/>
    </row>
    <row r="20" spans="1:10" ht="1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">
      <c r="A23" s="6"/>
      <c r="B23" s="6"/>
      <c r="C23" s="6"/>
      <c r="D23" s="6"/>
      <c r="E23" s="6"/>
      <c r="F23" s="6"/>
      <c r="G23" s="6"/>
      <c r="H23" s="6"/>
      <c r="I23" s="6"/>
      <c r="J23" s="6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4
 do uchwały Rady Miejskiej w Szczyrku 
nr XLV/216/2009
z dnia 31 marca 2009r.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Szostak</cp:lastModifiedBy>
  <cp:lastPrinted>2009-04-06T11:22:49Z</cp:lastPrinted>
  <dcterms:created xsi:type="dcterms:W3CDTF">1998-12-09T13:02:10Z</dcterms:created>
  <dcterms:modified xsi:type="dcterms:W3CDTF">2009-04-17T09:05:44Z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