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<sst xmlns="http://schemas.openxmlformats.org/spreadsheetml/2006/main" count="314" uniqueCount="158">
  <si>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</si>
  <si>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</si>
  <si>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</si>
  <si>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</si>
  <si>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</si>
  <si>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</si>
  <si>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</si>
  <si>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</si>
  <si>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</si>
  <si>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</si>
  <si>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</si>
  <si>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</si>
  <si>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</si>
  <si>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</si>
  <si>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</si>
  <si>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</si>
  <si>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</si>
  <si>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</si>
  <si>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</si>
  <si>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</si>
  <si>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</si>
  <si>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</si>
  <si>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</si>
  <si>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</si>
  <si>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</si>
  <si>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</si>
  <si>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</si>
  <si>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</si>
  <si>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</si>
  <si>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</si>
  <si>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</si>
  <si>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</si>
  <si>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</si>
  <si>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</si>
  <si>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</si>
  <si>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</si>
  <si>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</si>
  <si>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</si>
  <si>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</si>
  <si>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</si>
  <si>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</si>
  <si>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</si>
  <si>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</si>
  <si>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</si>
  <si>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</si>
  <si>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</si>
  <si>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</si>
  <si>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</si>
  <si>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</si>
  <si>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</si>
  <si>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</si>
  <si>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</si>
  <si>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</si>
  <si>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</si>
  <si>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</si>
  <si>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</si>
  <si>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</si>
  <si>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</si>
  <si>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</si>
  <si>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</si>
  <si>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</si>
  <si>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</si>
  <si>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</si>
  <si>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</si>
  <si>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</si>
  <si>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</si>
  <si>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</si>
  <si>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</si>
  <si>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</si>
  <si>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</si>
  <si>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</si>
  <si>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</si>
  <si>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</si>
  <si>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900</t>
  </si>
  <si>
    <t>90001</t>
  </si>
  <si>
    <t>921</t>
  </si>
  <si>
    <t>92195</t>
  </si>
  <si>
    <t>926</t>
  </si>
  <si>
    <t>Urząd Miejski w Szczyrku</t>
  </si>
  <si>
    <t>9.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</si>
  <si>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</si>
  <si>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</si>
  <si>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</si>
  <si>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</si>
  <si>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</si>
  <si>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</si>
  <si>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</si>
  <si>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</si>
  <si>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</si>
  <si>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</si>
  <si>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</si>
  <si>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</si>
  <si>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</si>
  <si>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</si>
  <si>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</si>
  <si>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</si>
  <si>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</si>
  <si>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</si>
  <si>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</si>
  <si>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</si>
  <si>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</si>
  <si>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</si>
  <si>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</si>
  <si>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</si>
  <si>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</si>
  <si>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</si>
  <si>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</si>
  <si>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Budowa Centrum Rekreacji (crossowy tor rowerowy i trasa narciarstwa biegowego) w mieście Szczyrk</t>
  </si>
  <si>
    <t>60013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</si>
  <si>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</si>
  <si>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</si>
  <si>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</si>
  <si>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</si>
  <si>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2011 r.</t>
  </si>
  <si>
    <t>Budowa 2 parkingów przy obiektach turystycznych ( Hala Pośrednia, Skalite)</t>
  </si>
  <si>
    <t>Wytyczenie szlaku turystycznego oraz przygotowanie i uzbrojenieterenu pod budowę kolei gondolowej Szczyrk-Górka w kierunku Klimczoka</t>
  </si>
  <si>
    <t>Wydatki majątkowe w 2010 r.</t>
  </si>
  <si>
    <t>Przychody i rozchody budżetu w 2010r.</t>
  </si>
  <si>
    <t>Wydatki * na programy i projekty realizowane ze środków pochodzących z funduszy strukturalnych i Funduszu Spójności w latach 2010-2012</t>
  </si>
  <si>
    <t>Wydatki w okresie realizacji projektu (całkowita wartośc projektu) (6+7+8)</t>
  </si>
  <si>
    <t>Środki z budżetu gminy</t>
  </si>
  <si>
    <t>Środki z budżetu krajowego</t>
  </si>
  <si>
    <t>2010 do 2012</t>
  </si>
  <si>
    <t>Wydatki razem (10+14)</t>
  </si>
  <si>
    <t>Wydatki razem (11+12+13)</t>
  </si>
  <si>
    <t>Wydatki razem (15+16+17+18)</t>
  </si>
  <si>
    <t xml:space="preserve">2010 r. </t>
  </si>
  <si>
    <t>2012 r.</t>
  </si>
  <si>
    <t>2011 r</t>
  </si>
  <si>
    <t>Program Operacyjny Kapitał Ludzki</t>
  </si>
  <si>
    <t>IX. Rozwój wykształcenia i kompetencji w regionach</t>
  </si>
  <si>
    <t>9.1. Wyrównywanie Szans edukacyjnych i zapewnienie wysokiej jakości usług edukacyjnych świadczonych w systemie oświaty</t>
  </si>
  <si>
    <t>9.1.1. Zmiejszanie nierówności w stopniu upowszechniania edukacji przedszkolnej</t>
  </si>
  <si>
    <t>Edukacja integracyjna dla dzieci z Miasta Szczyrk</t>
  </si>
  <si>
    <t>801-80104-4118-4119-4128-4129-4178-4179-4218-4219-4248-4249-4308-4309-4368-4369-4438-4439-4748-4749-4758-4759</t>
  </si>
  <si>
    <t>VII. Promocja integracji społecznej</t>
  </si>
  <si>
    <t>7.1 Rozwój i upowszechnianie aktywnej integracji</t>
  </si>
  <si>
    <t>7.1.1 Rozwój i upowszechnianie aktywnej integracji przez ośrodki pomocy społecznej</t>
  </si>
  <si>
    <t>Ścieżka do aktywności-aktywizacja społeczno zawodowa mieszkańców Szczyrku</t>
  </si>
  <si>
    <t>852-85295-4018-4019-4118-4119-4128-4129-4178-4179-4218-4219-4308-4309-4368-4369-4378-4379-4758-4759</t>
  </si>
  <si>
    <t>Projekt budowy kanalizacji sanitarnej przy ul. Ogrodowej i Orzechowej  w Szczyrku</t>
  </si>
  <si>
    <t>Zakup i montaż dwóch wiat przystankowych</t>
  </si>
  <si>
    <t>Budowa dwóch parkingów przy obiektach turystycznych (Hala Pośrednia, Skalite)</t>
  </si>
  <si>
    <r>
      <t xml:space="preserve"> </t>
    </r>
    <r>
      <rPr>
        <b/>
        <sz val="8"/>
        <rFont val="Arial CE"/>
        <family val="0"/>
      </rPr>
      <t>B</t>
    </r>
    <r>
      <rPr>
        <sz val="8"/>
        <rFont val="Arial CE"/>
        <family val="2"/>
      </rPr>
      <t xml:space="preserve">udowa zatok autobusowych w Szczyrku Centrum </t>
    </r>
  </si>
  <si>
    <t>Partnerski projekt Comenius</t>
  </si>
  <si>
    <t>Uczenie się przez całe życie Comenius-Partnerskie Projekty</t>
  </si>
  <si>
    <t>801-80110-4218-4248-4308-4418-4428-4438-4748-4758-4708</t>
  </si>
  <si>
    <t>9.1. Wyrównywanie szns edukacyjnych i zapewnienie wysokiej jakości usług edukacyjnych świadczonych w systemie oświaty</t>
  </si>
  <si>
    <t>9.1.2. Wyrównanie szans edukacyjnych uczniów z grup o utrudnionycm dostępie do edukacji oraz zmniejszenie różnic w jakości usług edukacyjnych</t>
  </si>
  <si>
    <t>Równy start - równe szanse</t>
  </si>
  <si>
    <t>801-80195-4018-4019-4118-4119-4128-4129-4178-4179-4218-4219-4248-4249-4268-4269-4308-4309-4358-4359-4368-4369-4418-4419-4748-4749-4758-4759</t>
  </si>
  <si>
    <t xml:space="preserve"> 7.</t>
  </si>
  <si>
    <t>rok budżetowy 2010 (7+8+9)</t>
  </si>
  <si>
    <t>92601</t>
  </si>
  <si>
    <t>Budowa wielofuncyjnego ogólnie dostępnego boiska sportowego przy ul. Szkolnej</t>
  </si>
  <si>
    <t>Kwota
2010 r.</t>
  </si>
  <si>
    <t>Kredyty w tym: na zadania finansowane z udziałem środków o których mowa w art.. 5 ust.1 pkt 2 i 3 ustawy  z dnia 27 sierpnia 2009 r. o finansach publicznych - 4 630 847 zł.</t>
  </si>
  <si>
    <t>Spłaty kredytów w tym: na zadania finansowane z udziałem środków o których mowa w art.. 5 ust.1 pkt 2 i 3 ustawy  z dnia 27 sierpnia    2009 r. o finansach publicznych - 876 525 zł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</si>
</sst>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4" fillId="20" borderId="14" xfId="0" applyFont="1" applyFill="1" applyBorder="1" applyAlignment="1">
      <alignment horizontal="center" wrapText="1"/>
    </xf>
    <xf numFmtId="0" fontId="14" fillId="20" borderId="1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20" borderId="18" xfId="0" applyFont="1" applyFill="1" applyBorder="1" applyAlignment="1">
      <alignment wrapText="1"/>
    </xf>
    <xf numFmtId="3" fontId="17" fillId="20" borderId="19" xfId="0" applyNumberFormat="1" applyFont="1" applyFill="1" applyBorder="1" applyAlignment="1">
      <alignment horizontal="right" wrapText="1"/>
    </xf>
    <xf numFmtId="0" fontId="17" fillId="20" borderId="15" xfId="0" applyFont="1" applyFill="1" applyBorder="1" applyAlignment="1">
      <alignment wrapText="1"/>
    </xf>
    <xf numFmtId="3" fontId="17" fillId="2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left"/>
    </xf>
    <xf numFmtId="0" fontId="17" fillId="0" borderId="20" xfId="0" applyFont="1" applyBorder="1" applyAlignment="1">
      <alignment wrapText="1"/>
    </xf>
    <xf numFmtId="3" fontId="17" fillId="0" borderId="20" xfId="0" applyNumberFormat="1" applyFont="1" applyBorder="1" applyAlignment="1">
      <alignment horizontal="right" wrapText="1"/>
    </xf>
    <xf numFmtId="0" fontId="17" fillId="0" borderId="20" xfId="52" applyFont="1" applyBorder="1">
      <alignment/>
      <protection/>
    </xf>
    <xf numFmtId="3" fontId="17" fillId="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right" wrapText="1"/>
    </xf>
    <xf numFmtId="3" fontId="17" fillId="0" borderId="20" xfId="0" applyNumberFormat="1" applyFont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 wrapText="1"/>
    </xf>
    <xf numFmtId="3" fontId="17" fillId="0" borderId="20" xfId="52" applyNumberFormat="1" applyFont="1" applyBorder="1">
      <alignment/>
      <protection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20" borderId="14" xfId="0" applyFont="1" applyFill="1" applyBorder="1" applyAlignment="1">
      <alignment wrapText="1"/>
    </xf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3" fontId="17" fillId="0" borderId="15" xfId="0" applyNumberFormat="1" applyFont="1" applyBorder="1" applyAlignment="1">
      <alignment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0" xfId="52" applyFont="1" applyBorder="1">
      <alignment/>
      <protection/>
    </xf>
    <xf numFmtId="3" fontId="17" fillId="0" borderId="0" xfId="0" applyNumberFormat="1" applyFont="1" applyBorder="1" applyAlignment="1">
      <alignment horizontal="right" wrapText="1"/>
    </xf>
    <xf numFmtId="3" fontId="17" fillId="0" borderId="0" xfId="52" applyNumberFormat="1" applyFont="1" applyBorder="1">
      <alignment/>
      <protection/>
    </xf>
    <xf numFmtId="0" fontId="6" fillId="0" borderId="20" xfId="0" applyFont="1" applyBorder="1" applyAlignment="1">
      <alignment/>
    </xf>
    <xf numFmtId="0" fontId="6" fillId="0" borderId="10" xfId="52" applyFont="1" applyBorder="1">
      <alignment/>
      <protection/>
    </xf>
    <xf numFmtId="3" fontId="6" fillId="0" borderId="10" xfId="52" applyNumberFormat="1" applyFont="1" applyBorder="1">
      <alignment/>
      <protection/>
    </xf>
    <xf numFmtId="0" fontId="6" fillId="0" borderId="25" xfId="52" applyFont="1" applyBorder="1" applyAlignment="1">
      <alignment horizontal="left"/>
      <protection/>
    </xf>
    <xf numFmtId="0" fontId="6" fillId="0" borderId="25" xfId="52" applyFont="1" applyBorder="1">
      <alignment/>
      <protection/>
    </xf>
    <xf numFmtId="3" fontId="6" fillId="0" borderId="25" xfId="52" applyNumberFormat="1" applyFont="1" applyBorder="1">
      <alignment/>
      <protection/>
    </xf>
    <xf numFmtId="0" fontId="14" fillId="0" borderId="26" xfId="52" applyFont="1" applyBorder="1">
      <alignment/>
      <protection/>
    </xf>
    <xf numFmtId="0" fontId="17" fillId="24" borderId="20" xfId="0" applyFont="1" applyFill="1" applyBorder="1" applyAlignment="1">
      <alignment/>
    </xf>
    <xf numFmtId="0" fontId="17" fillId="24" borderId="20" xfId="0" applyFont="1" applyFill="1" applyBorder="1" applyAlignment="1">
      <alignment wrapText="1"/>
    </xf>
    <xf numFmtId="3" fontId="17" fillId="24" borderId="20" xfId="0" applyNumberFormat="1" applyFont="1" applyFill="1" applyBorder="1" applyAlignment="1">
      <alignment horizontal="right" wrapText="1"/>
    </xf>
    <xf numFmtId="3" fontId="17" fillId="24" borderId="20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wrapText="1"/>
    </xf>
    <xf numFmtId="0" fontId="14" fillId="20" borderId="28" xfId="0" applyFont="1" applyFill="1" applyBorder="1" applyAlignment="1">
      <alignment horizontal="center"/>
    </xf>
    <xf numFmtId="0" fontId="14" fillId="20" borderId="29" xfId="0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 wrapText="1"/>
    </xf>
    <xf numFmtId="3" fontId="17" fillId="20" borderId="19" xfId="0" applyNumberFormat="1" applyFont="1" applyFill="1" applyBorder="1" applyAlignment="1">
      <alignment horizontal="right" wrapText="1"/>
    </xf>
    <xf numFmtId="3" fontId="17" fillId="20" borderId="16" xfId="0" applyNumberFormat="1" applyFont="1" applyFill="1" applyBorder="1" applyAlignment="1">
      <alignment horizontal="right" wrapText="1"/>
    </xf>
    <xf numFmtId="0" fontId="14" fillId="20" borderId="19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wrapText="1"/>
    </xf>
    <xf numFmtId="0" fontId="14" fillId="20" borderId="17" xfId="0" applyFont="1" applyFill="1" applyBorder="1" applyAlignment="1">
      <alignment horizontal="center" wrapText="1"/>
    </xf>
    <xf numFmtId="0" fontId="14" fillId="20" borderId="19" xfId="0" applyFont="1" applyFill="1" applyBorder="1" applyAlignment="1">
      <alignment horizontal="center" wrapText="1"/>
    </xf>
    <xf numFmtId="0" fontId="14" fillId="2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3" fontId="6" fillId="20" borderId="20" xfId="0" applyNumberFormat="1" applyFont="1" applyFill="1" applyBorder="1" applyAlignment="1">
      <alignment horizontal="right" wrapText="1"/>
    </xf>
    <xf numFmtId="0" fontId="6" fillId="0" borderId="20" xfId="0" applyFont="1" applyBorder="1" applyAlignment="1">
      <alignment/>
    </xf>
    <xf numFmtId="0" fontId="6" fillId="20" borderId="20" xfId="0" applyFont="1" applyFill="1" applyBorder="1" applyAlignment="1">
      <alignment/>
    </xf>
    <xf numFmtId="0" fontId="6" fillId="20" borderId="19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3" fontId="17" fillId="20" borderId="20" xfId="0" applyNumberFormat="1" applyFont="1" applyFill="1" applyBorder="1" applyAlignment="1">
      <alignment horizontal="right" wrapText="1"/>
    </xf>
    <xf numFmtId="0" fontId="17" fillId="0" borderId="19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7" fillId="0" borderId="20" xfId="0" applyFont="1" applyBorder="1" applyAlignment="1">
      <alignment/>
    </xf>
    <xf numFmtId="0" fontId="17" fillId="20" borderId="20" xfId="0" applyFont="1" applyFill="1" applyBorder="1" applyAlignment="1">
      <alignment/>
    </xf>
    <xf numFmtId="0" fontId="17" fillId="20" borderId="19" xfId="0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/>
    </xf>
    <xf numFmtId="0" fontId="14" fillId="20" borderId="28" xfId="0" applyFont="1" applyFill="1" applyBorder="1" applyAlignment="1">
      <alignment horizontal="center" wrapText="1"/>
    </xf>
    <xf numFmtId="0" fontId="14" fillId="20" borderId="16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20" borderId="19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17" xfId="0" applyFon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7" fillId="20" borderId="18" xfId="0" applyFont="1" applyFill="1" applyBorder="1" applyAlignment="1">
      <alignment/>
    </xf>
    <xf numFmtId="0" fontId="17" fillId="20" borderId="15" xfId="0" applyFont="1" applyFill="1" applyBorder="1" applyAlignment="1">
      <alignment/>
    </xf>
    <xf numFmtId="0" fontId="17" fillId="20" borderId="19" xfId="0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17" fillId="20" borderId="19" xfId="52" applyFont="1" applyFill="1" applyBorder="1" applyAlignment="1">
      <alignment/>
      <protection/>
    </xf>
    <xf numFmtId="0" fontId="17" fillId="20" borderId="16" xfId="52" applyFont="1" applyFill="1" applyBorder="1" applyAlignment="1">
      <alignment/>
      <protection/>
    </xf>
    <xf numFmtId="0" fontId="17" fillId="20" borderId="14" xfId="0" applyFont="1" applyFill="1" applyBorder="1" applyAlignment="1">
      <alignment/>
    </xf>
    <xf numFmtId="0" fontId="17" fillId="0" borderId="31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3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7"/>
  <sheetViews>
    <sheetView workbookViewId="0" topLeftCell="A1">
      <selection activeCell="G15" sqref="G15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16" t="s">
        <v>116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8" customFormat="1" ht="19.5" customHeight="1">
      <c r="A3" s="117" t="s">
        <v>38</v>
      </c>
      <c r="B3" s="117" t="s">
        <v>1</v>
      </c>
      <c r="C3" s="117" t="s">
        <v>26</v>
      </c>
      <c r="D3" s="118" t="s">
        <v>28</v>
      </c>
      <c r="E3" s="118" t="s">
        <v>63</v>
      </c>
      <c r="F3" s="118" t="s">
        <v>41</v>
      </c>
      <c r="G3" s="118"/>
      <c r="H3" s="118"/>
      <c r="I3" s="118"/>
      <c r="J3" s="118" t="s">
        <v>64</v>
      </c>
    </row>
    <row r="4" spans="1:10" s="18" customFormat="1" ht="19.5" customHeight="1">
      <c r="A4" s="117"/>
      <c r="B4" s="117"/>
      <c r="C4" s="117"/>
      <c r="D4" s="118"/>
      <c r="E4" s="118"/>
      <c r="F4" s="118" t="s">
        <v>152</v>
      </c>
      <c r="G4" s="118" t="s">
        <v>69</v>
      </c>
      <c r="H4" s="118"/>
      <c r="I4" s="118"/>
      <c r="J4" s="118"/>
    </row>
    <row r="5" spans="1:10" s="18" customFormat="1" ht="29.25" customHeight="1">
      <c r="A5" s="117"/>
      <c r="B5" s="117"/>
      <c r="C5" s="117"/>
      <c r="D5" s="118"/>
      <c r="E5" s="118"/>
      <c r="F5" s="118"/>
      <c r="G5" s="118" t="s">
        <v>65</v>
      </c>
      <c r="H5" s="118" t="s">
        <v>57</v>
      </c>
      <c r="I5" s="118" t="s">
        <v>58</v>
      </c>
      <c r="J5" s="118"/>
    </row>
    <row r="6" spans="1:10" s="18" customFormat="1" ht="19.5" customHeight="1">
      <c r="A6" s="117"/>
      <c r="B6" s="117"/>
      <c r="C6" s="117"/>
      <c r="D6" s="118"/>
      <c r="E6" s="118"/>
      <c r="F6" s="118"/>
      <c r="G6" s="118"/>
      <c r="H6" s="118"/>
      <c r="I6" s="118"/>
      <c r="J6" s="118"/>
    </row>
    <row r="7" spans="1:10" s="18" customFormat="1" ht="20.25" customHeight="1">
      <c r="A7" s="117"/>
      <c r="B7" s="117"/>
      <c r="C7" s="117"/>
      <c r="D7" s="118"/>
      <c r="E7" s="118"/>
      <c r="F7" s="118"/>
      <c r="G7" s="118"/>
      <c r="H7" s="118"/>
      <c r="I7" s="118"/>
      <c r="J7" s="118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4.5" customHeight="1">
      <c r="A9" s="39" t="s">
        <v>5</v>
      </c>
      <c r="B9" s="40" t="s">
        <v>70</v>
      </c>
      <c r="C9" s="40" t="s">
        <v>108</v>
      </c>
      <c r="D9" s="43" t="s">
        <v>143</v>
      </c>
      <c r="E9" s="42">
        <v>600000</v>
      </c>
      <c r="F9" s="42">
        <v>600000</v>
      </c>
      <c r="G9" s="42"/>
      <c r="H9" s="42">
        <v>600000</v>
      </c>
      <c r="I9" s="42"/>
      <c r="J9" s="41" t="s">
        <v>78</v>
      </c>
    </row>
    <row r="10" spans="1:10" ht="24.75" customHeight="1">
      <c r="A10" s="39"/>
      <c r="B10" s="40" t="s">
        <v>70</v>
      </c>
      <c r="C10" s="40" t="s">
        <v>71</v>
      </c>
      <c r="D10" s="43" t="s">
        <v>141</v>
      </c>
      <c r="E10" s="42">
        <v>25000</v>
      </c>
      <c r="F10" s="42">
        <v>25000</v>
      </c>
      <c r="G10" s="42"/>
      <c r="H10" s="42">
        <v>25000</v>
      </c>
      <c r="I10" s="42"/>
      <c r="J10" s="41" t="s">
        <v>78</v>
      </c>
    </row>
    <row r="11" spans="1:10" ht="67.5">
      <c r="A11" s="39" t="s">
        <v>6</v>
      </c>
      <c r="B11" s="40" t="s">
        <v>72</v>
      </c>
      <c r="C11" s="40" t="s">
        <v>80</v>
      </c>
      <c r="D11" s="43" t="s">
        <v>107</v>
      </c>
      <c r="E11" s="42">
        <v>6199770</v>
      </c>
      <c r="F11" s="42">
        <v>4776949</v>
      </c>
      <c r="G11" s="42"/>
      <c r="H11" s="42">
        <v>1993182</v>
      </c>
      <c r="I11" s="42">
        <v>2783767</v>
      </c>
      <c r="J11" s="41" t="s">
        <v>78</v>
      </c>
    </row>
    <row r="12" spans="1:10" ht="102" customHeight="1">
      <c r="A12" s="39" t="s">
        <v>7</v>
      </c>
      <c r="B12" s="40" t="s">
        <v>72</v>
      </c>
      <c r="C12" s="40" t="s">
        <v>80</v>
      </c>
      <c r="D12" s="43" t="s">
        <v>111</v>
      </c>
      <c r="E12" s="42">
        <v>11370641</v>
      </c>
      <c r="F12" s="42">
        <v>5334563</v>
      </c>
      <c r="G12" s="42"/>
      <c r="H12" s="42">
        <v>2272524</v>
      </c>
      <c r="I12" s="42">
        <v>3062039</v>
      </c>
      <c r="J12" s="41" t="s">
        <v>78</v>
      </c>
    </row>
    <row r="13" spans="1:10" ht="90" customHeight="1">
      <c r="A13" s="39" t="s">
        <v>0</v>
      </c>
      <c r="B13" s="40" t="s">
        <v>72</v>
      </c>
      <c r="C13" s="40" t="s">
        <v>80</v>
      </c>
      <c r="D13" s="43" t="s">
        <v>115</v>
      </c>
      <c r="E13" s="42">
        <v>5971467</v>
      </c>
      <c r="F13" s="42">
        <v>751100</v>
      </c>
      <c r="G13" s="42"/>
      <c r="H13" s="42">
        <v>319969</v>
      </c>
      <c r="I13" s="42">
        <v>431131</v>
      </c>
      <c r="J13" s="41" t="s">
        <v>78</v>
      </c>
    </row>
    <row r="14" spans="1:10" ht="59.25" customHeight="1">
      <c r="A14" s="39" t="s">
        <v>8</v>
      </c>
      <c r="B14" s="40" t="s">
        <v>72</v>
      </c>
      <c r="C14" s="40" t="s">
        <v>80</v>
      </c>
      <c r="D14" s="43" t="s">
        <v>142</v>
      </c>
      <c r="E14" s="42">
        <v>2221513</v>
      </c>
      <c r="F14" s="42">
        <v>86146</v>
      </c>
      <c r="G14" s="42"/>
      <c r="H14" s="42">
        <v>36698</v>
      </c>
      <c r="I14" s="42">
        <v>49448</v>
      </c>
      <c r="J14" s="41" t="s">
        <v>78</v>
      </c>
    </row>
    <row r="15" spans="1:10" ht="54.75" customHeight="1">
      <c r="A15" s="39" t="s">
        <v>10</v>
      </c>
      <c r="B15" s="40" t="s">
        <v>73</v>
      </c>
      <c r="C15" s="40" t="s">
        <v>74</v>
      </c>
      <c r="D15" s="41" t="s">
        <v>140</v>
      </c>
      <c r="E15" s="42">
        <v>30000</v>
      </c>
      <c r="F15" s="42">
        <v>30000</v>
      </c>
      <c r="G15" s="42"/>
      <c r="H15" s="42">
        <v>30000</v>
      </c>
      <c r="I15" s="42"/>
      <c r="J15" s="41" t="s">
        <v>78</v>
      </c>
    </row>
    <row r="16" spans="1:10" ht="54.75" customHeight="1">
      <c r="A16" s="39" t="s">
        <v>151</v>
      </c>
      <c r="B16" s="40" t="s">
        <v>75</v>
      </c>
      <c r="C16" s="40" t="s">
        <v>76</v>
      </c>
      <c r="D16" s="41" t="s">
        <v>104</v>
      </c>
      <c r="E16" s="42">
        <v>8873969</v>
      </c>
      <c r="F16" s="42">
        <v>19892</v>
      </c>
      <c r="G16" s="42"/>
      <c r="H16" s="42">
        <v>8474</v>
      </c>
      <c r="I16" s="42">
        <v>11418</v>
      </c>
      <c r="J16" s="41" t="s">
        <v>78</v>
      </c>
    </row>
    <row r="17" spans="1:10" ht="54.75" customHeight="1">
      <c r="A17" s="99" t="s">
        <v>19</v>
      </c>
      <c r="B17" s="100" t="s">
        <v>77</v>
      </c>
      <c r="C17" s="100" t="s">
        <v>153</v>
      </c>
      <c r="D17" s="41" t="s">
        <v>154</v>
      </c>
      <c r="E17" s="42">
        <v>480000</v>
      </c>
      <c r="F17" s="42">
        <v>480000</v>
      </c>
      <c r="G17" s="42"/>
      <c r="H17" s="42">
        <v>480000</v>
      </c>
      <c r="I17" s="42"/>
      <c r="J17" s="41" t="s">
        <v>78</v>
      </c>
    </row>
    <row r="18" spans="1:162" s="9" customFormat="1" ht="21.75" customHeight="1">
      <c r="A18" s="119" t="s">
        <v>62</v>
      </c>
      <c r="B18" s="120"/>
      <c r="C18" s="120"/>
      <c r="D18" s="121"/>
      <c r="E18" s="44">
        <f>SUM(E9:E17)</f>
        <v>35772360</v>
      </c>
      <c r="F18" s="44">
        <f>SUM(F9:F17)</f>
        <v>12103650</v>
      </c>
      <c r="G18" s="44">
        <f>SUM(G9:G16)</f>
        <v>0</v>
      </c>
      <c r="H18" s="44">
        <f>SUM(H9:H17)</f>
        <v>5765847</v>
      </c>
      <c r="I18" s="44">
        <f>SUM(I9:I16)</f>
        <v>6337803</v>
      </c>
      <c r="J18" s="38" t="s">
        <v>30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</row>
    <row r="19" spans="1:162" s="9" customFormat="1" ht="16.5" customHeight="1">
      <c r="A19" s="2"/>
      <c r="B19" s="33"/>
      <c r="C19" s="33"/>
      <c r="D19" s="34"/>
      <c r="E19" s="35"/>
      <c r="F19" s="35"/>
      <c r="G19" s="35"/>
      <c r="H19" s="35"/>
      <c r="I19" s="35"/>
      <c r="J19" s="34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</row>
    <row r="20" spans="1:162" s="9" customFormat="1" ht="12.75">
      <c r="A20" s="122"/>
      <c r="B20" s="122"/>
      <c r="C20" s="122"/>
      <c r="D20" s="122"/>
      <c r="E20" s="37"/>
      <c r="F20" s="37"/>
      <c r="G20" s="37"/>
      <c r="H20" s="37"/>
      <c r="I20" s="37"/>
      <c r="J20" s="36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</row>
    <row r="21" spans="1:162" s="27" customFormat="1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</row>
    <row r="22" ht="12.75">
      <c r="I22" s="3"/>
    </row>
    <row r="23" ht="12.75">
      <c r="I23" s="3"/>
    </row>
    <row r="27" ht="12.75">
      <c r="A27" s="23"/>
    </row>
  </sheetData>
  <sheetProtection/>
  <mergeCells count="15">
    <mergeCell ref="A20:D20"/>
    <mergeCell ref="A18:D18"/>
    <mergeCell ref="G4:I4"/>
    <mergeCell ref="G5:G7"/>
    <mergeCell ref="H5:H7"/>
    <mergeCell ref="I5:I7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1
do uchwały  Rady Miejskiej w Szczyrku
nr LXI/307/2010
                z dnia 30 marca 2010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02"/>
  <sheetViews>
    <sheetView view="pageLayout" zoomScale="63" zoomScaleNormal="63" zoomScalePageLayoutView="63" workbookViewId="0" topLeftCell="C61">
      <selection activeCell="O90" sqref="O90:O91"/>
    </sheetView>
  </sheetViews>
  <sheetFormatPr defaultColWidth="10.25390625" defaultRowHeight="12.75"/>
  <cols>
    <col min="1" max="1" width="3.625" style="6" bestFit="1" customWidth="1"/>
    <col min="2" max="2" width="13.875" style="6" customWidth="1"/>
    <col min="3" max="3" width="14.00390625" style="6" customWidth="1"/>
    <col min="4" max="4" width="13.25390625" style="6" customWidth="1"/>
    <col min="5" max="5" width="14.75390625" style="6" customWidth="1"/>
    <col min="6" max="6" width="12.75390625" style="6" customWidth="1"/>
    <col min="7" max="7" width="12.125" style="6" customWidth="1"/>
    <col min="8" max="8" width="12.875" style="6" customWidth="1"/>
    <col min="9" max="9" width="12.25390625" style="6" customWidth="1"/>
    <col min="10" max="10" width="13.75390625" style="6" customWidth="1"/>
    <col min="11" max="11" width="10.625" style="6" customWidth="1"/>
    <col min="12" max="12" width="11.375" style="6" customWidth="1"/>
    <col min="13" max="13" width="12.625" style="6" customWidth="1"/>
    <col min="14" max="14" width="15.25390625" style="6" customWidth="1"/>
    <col min="15" max="15" width="15.125" style="6" customWidth="1"/>
    <col min="16" max="16" width="12.25390625" style="6" customWidth="1"/>
    <col min="17" max="17" width="11.25390625" style="6" customWidth="1"/>
    <col min="18" max="18" width="10.875" style="6" customWidth="1"/>
    <col min="19" max="16384" width="10.25390625" style="6" customWidth="1"/>
  </cols>
  <sheetData>
    <row r="2" ht="11.25">
      <c r="C2" s="6" t="s">
        <v>118</v>
      </c>
    </row>
    <row r="3" ht="12" customHeight="1" thickBot="1"/>
    <row r="4" spans="1:18" ht="12" customHeight="1" thickBot="1">
      <c r="A4" s="109" t="s">
        <v>38</v>
      </c>
      <c r="B4" s="139" t="s">
        <v>42</v>
      </c>
      <c r="C4" s="111" t="s">
        <v>43</v>
      </c>
      <c r="D4" s="111" t="s">
        <v>106</v>
      </c>
      <c r="E4" s="111" t="s">
        <v>119</v>
      </c>
      <c r="F4" s="103" t="s">
        <v>3</v>
      </c>
      <c r="G4" s="146"/>
      <c r="H4" s="147"/>
      <c r="I4" s="103" t="s">
        <v>41</v>
      </c>
      <c r="J4" s="104"/>
      <c r="K4" s="104"/>
      <c r="L4" s="104"/>
      <c r="M4" s="104"/>
      <c r="N4" s="104"/>
      <c r="O4" s="104"/>
      <c r="P4" s="104"/>
      <c r="Q4" s="104"/>
      <c r="R4" s="105"/>
    </row>
    <row r="5" spans="1:18" ht="19.5" customHeight="1" thickBot="1">
      <c r="A5" s="110"/>
      <c r="B5" s="140"/>
      <c r="C5" s="142"/>
      <c r="D5" s="144"/>
      <c r="E5" s="144"/>
      <c r="F5" s="148" t="s">
        <v>120</v>
      </c>
      <c r="G5" s="111" t="s">
        <v>121</v>
      </c>
      <c r="H5" s="111" t="s">
        <v>44</v>
      </c>
      <c r="I5" s="103" t="s">
        <v>122</v>
      </c>
      <c r="J5" s="104"/>
      <c r="K5" s="104"/>
      <c r="L5" s="104"/>
      <c r="M5" s="104"/>
      <c r="N5" s="104"/>
      <c r="O5" s="104"/>
      <c r="P5" s="104"/>
      <c r="Q5" s="104"/>
      <c r="R5" s="105"/>
    </row>
    <row r="6" spans="1:18" ht="12.75" thickBot="1">
      <c r="A6" s="110"/>
      <c r="B6" s="140"/>
      <c r="C6" s="142"/>
      <c r="D6" s="144"/>
      <c r="E6" s="144"/>
      <c r="F6" s="130"/>
      <c r="G6" s="102"/>
      <c r="H6" s="102"/>
      <c r="I6" s="114" t="s">
        <v>123</v>
      </c>
      <c r="J6" s="103" t="s">
        <v>45</v>
      </c>
      <c r="K6" s="104"/>
      <c r="L6" s="104"/>
      <c r="M6" s="104"/>
      <c r="N6" s="104"/>
      <c r="O6" s="104"/>
      <c r="P6" s="104"/>
      <c r="Q6" s="104"/>
      <c r="R6" s="105"/>
    </row>
    <row r="7" spans="1:18" ht="13.5" customHeight="1" thickBot="1">
      <c r="A7" s="110"/>
      <c r="B7" s="140"/>
      <c r="C7" s="142"/>
      <c r="D7" s="144"/>
      <c r="E7" s="144"/>
      <c r="F7" s="130"/>
      <c r="G7" s="102"/>
      <c r="H7" s="102"/>
      <c r="I7" s="106"/>
      <c r="J7" s="103" t="s">
        <v>46</v>
      </c>
      <c r="K7" s="104"/>
      <c r="L7" s="104"/>
      <c r="M7" s="105"/>
      <c r="N7" s="103" t="s">
        <v>44</v>
      </c>
      <c r="O7" s="104"/>
      <c r="P7" s="104"/>
      <c r="Q7" s="104"/>
      <c r="R7" s="105"/>
    </row>
    <row r="8" spans="1:18" ht="12.75" customHeight="1" thickBot="1">
      <c r="A8" s="110"/>
      <c r="B8" s="140"/>
      <c r="C8" s="142"/>
      <c r="D8" s="144"/>
      <c r="E8" s="144"/>
      <c r="F8" s="130"/>
      <c r="G8" s="102"/>
      <c r="H8" s="102"/>
      <c r="I8" s="106"/>
      <c r="J8" s="114" t="s">
        <v>124</v>
      </c>
      <c r="K8" s="103" t="s">
        <v>47</v>
      </c>
      <c r="L8" s="104"/>
      <c r="M8" s="105"/>
      <c r="N8" s="114" t="s">
        <v>125</v>
      </c>
      <c r="O8" s="137" t="s">
        <v>47</v>
      </c>
      <c r="P8" s="112"/>
      <c r="Q8" s="112"/>
      <c r="R8" s="113"/>
    </row>
    <row r="9" spans="1:18" ht="12">
      <c r="A9" s="110"/>
      <c r="B9" s="140"/>
      <c r="C9" s="142"/>
      <c r="D9" s="144"/>
      <c r="E9" s="144"/>
      <c r="F9" s="130"/>
      <c r="G9" s="102"/>
      <c r="H9" s="102"/>
      <c r="I9" s="106"/>
      <c r="J9" s="106"/>
      <c r="K9" s="47" t="s">
        <v>56</v>
      </c>
      <c r="L9" s="114" t="s">
        <v>48</v>
      </c>
      <c r="M9" s="114" t="s">
        <v>49</v>
      </c>
      <c r="N9" s="106"/>
      <c r="O9" s="114" t="s">
        <v>50</v>
      </c>
      <c r="P9" s="47" t="s">
        <v>56</v>
      </c>
      <c r="Q9" s="114" t="s">
        <v>48</v>
      </c>
      <c r="R9" s="114" t="s">
        <v>51</v>
      </c>
    </row>
    <row r="10" spans="1:18" ht="12.75" thickBot="1">
      <c r="A10" s="138"/>
      <c r="B10" s="141"/>
      <c r="C10" s="143"/>
      <c r="D10" s="145"/>
      <c r="E10" s="135"/>
      <c r="F10" s="131"/>
      <c r="G10" s="135"/>
      <c r="H10" s="135"/>
      <c r="I10" s="115"/>
      <c r="J10" s="115"/>
      <c r="K10" s="48" t="s">
        <v>81</v>
      </c>
      <c r="L10" s="115"/>
      <c r="M10" s="115"/>
      <c r="N10" s="115"/>
      <c r="O10" s="115"/>
      <c r="P10" s="48" t="s">
        <v>81</v>
      </c>
      <c r="Q10" s="115"/>
      <c r="R10" s="115"/>
    </row>
    <row r="11" spans="1:18" ht="12.75" thickBot="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</row>
    <row r="12" spans="1:18" ht="12.75" thickBot="1">
      <c r="A12" s="129" t="s">
        <v>5</v>
      </c>
      <c r="B12" s="51" t="s">
        <v>52</v>
      </c>
      <c r="C12" s="149" t="s">
        <v>82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</row>
    <row r="13" spans="1:18" ht="12.75" thickBot="1">
      <c r="A13" s="164"/>
      <c r="B13" s="51" t="s">
        <v>53</v>
      </c>
      <c r="C13" s="149" t="s">
        <v>83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</row>
    <row r="14" spans="1:18" ht="12.75" thickBot="1">
      <c r="A14" s="164"/>
      <c r="B14" s="51" t="s">
        <v>54</v>
      </c>
      <c r="C14" s="149" t="s">
        <v>84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</row>
    <row r="15" spans="1:18" ht="12.75" thickBot="1">
      <c r="A15" s="164"/>
      <c r="B15" s="51" t="s">
        <v>85</v>
      </c>
      <c r="C15" s="149" t="s">
        <v>86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</row>
    <row r="16" spans="1:18" ht="12.75" thickBot="1">
      <c r="A16" s="164"/>
      <c r="B16" s="51" t="s">
        <v>55</v>
      </c>
      <c r="C16" s="149" t="s">
        <v>87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</row>
    <row r="17" spans="1:18" ht="12">
      <c r="A17" s="164"/>
      <c r="B17" s="156" t="s">
        <v>88</v>
      </c>
      <c r="C17" s="156"/>
      <c r="D17" s="53" t="s">
        <v>89</v>
      </c>
      <c r="E17" s="107">
        <f>SUM(E19:E19)</f>
        <v>4776949</v>
      </c>
      <c r="F17" s="107">
        <f>SUM(F19:F19)</f>
        <v>800139</v>
      </c>
      <c r="G17" s="158">
        <v>0</v>
      </c>
      <c r="H17" s="107">
        <f>SUM(H19:H19)</f>
        <v>3976810</v>
      </c>
      <c r="I17" s="107">
        <f>SUM(I19:I19)</f>
        <v>4776949</v>
      </c>
      <c r="J17" s="107">
        <f>SUM(J19:J19)</f>
        <v>800139</v>
      </c>
      <c r="K17" s="107">
        <f>SUM(K19:K19)</f>
        <v>800139</v>
      </c>
      <c r="L17" s="107">
        <f aca="true" t="shared" si="0" ref="L17:Q17">SUM(L19)</f>
        <v>0</v>
      </c>
      <c r="M17" s="107">
        <f t="shared" si="0"/>
        <v>0</v>
      </c>
      <c r="N17" s="107">
        <f>SUM(N19:N19)</f>
        <v>3976810</v>
      </c>
      <c r="O17" s="107">
        <f t="shared" si="0"/>
        <v>0</v>
      </c>
      <c r="P17" s="107">
        <f>SUM(P19:P19)</f>
        <v>1193043</v>
      </c>
      <c r="Q17" s="107">
        <f t="shared" si="0"/>
        <v>0</v>
      </c>
      <c r="R17" s="107">
        <v>2783767</v>
      </c>
    </row>
    <row r="18" spans="1:18" ht="12.75" thickBot="1">
      <c r="A18" s="164"/>
      <c r="B18" s="157"/>
      <c r="C18" s="157"/>
      <c r="D18" s="55" t="s">
        <v>90</v>
      </c>
      <c r="E18" s="108"/>
      <c r="F18" s="108"/>
      <c r="G18" s="159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ht="12.75" thickBot="1">
      <c r="A19" s="164"/>
      <c r="B19" s="57" t="s">
        <v>126</v>
      </c>
      <c r="C19" s="52"/>
      <c r="D19" s="58"/>
      <c r="E19" s="59">
        <f>SUM(F19,H19)</f>
        <v>4776949</v>
      </c>
      <c r="F19" s="59">
        <v>800139</v>
      </c>
      <c r="G19" s="60">
        <v>0</v>
      </c>
      <c r="H19" s="59">
        <v>3976810</v>
      </c>
      <c r="I19" s="61">
        <f>J19+N19</f>
        <v>4776949</v>
      </c>
      <c r="J19" s="59">
        <v>800139</v>
      </c>
      <c r="K19" s="59">
        <v>800139</v>
      </c>
      <c r="L19" s="62">
        <v>0</v>
      </c>
      <c r="M19" s="59">
        <v>0</v>
      </c>
      <c r="N19" s="59">
        <f>SUM(O19,P19,Q19,R19)</f>
        <v>3976810</v>
      </c>
      <c r="O19" s="62">
        <v>0</v>
      </c>
      <c r="P19" s="63">
        <v>1193043</v>
      </c>
      <c r="Q19" s="58">
        <v>0</v>
      </c>
      <c r="R19" s="59">
        <v>2783767</v>
      </c>
    </row>
    <row r="20" spans="1:18" ht="12" customHeight="1" thickBot="1">
      <c r="A20" s="129" t="s">
        <v>6</v>
      </c>
      <c r="B20" s="64" t="s">
        <v>52</v>
      </c>
      <c r="C20" s="150" t="s">
        <v>13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1:18" ht="12" customHeight="1" thickBot="1">
      <c r="A21" s="130"/>
      <c r="B21" s="65" t="s">
        <v>92</v>
      </c>
      <c r="C21" s="150" t="s">
        <v>83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</row>
    <row r="22" spans="1:18" ht="12" customHeight="1" thickBot="1">
      <c r="A22" s="130"/>
      <c r="B22" s="65" t="s">
        <v>54</v>
      </c>
      <c r="C22" s="150" t="s">
        <v>93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</row>
    <row r="23" spans="1:18" ht="12" customHeight="1" thickBot="1">
      <c r="A23" s="130"/>
      <c r="B23" s="65" t="s">
        <v>94</v>
      </c>
      <c r="C23" s="150" t="s">
        <v>95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</row>
    <row r="24" spans="1:18" ht="11.25" customHeight="1" thickBot="1">
      <c r="A24" s="130"/>
      <c r="B24" s="65" t="s">
        <v>96</v>
      </c>
      <c r="C24" s="150" t="s">
        <v>114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1"/>
    </row>
    <row r="25" spans="1:18" ht="12" customHeight="1" thickBot="1">
      <c r="A25" s="130"/>
      <c r="B25" s="160" t="s">
        <v>88</v>
      </c>
      <c r="C25" s="156"/>
      <c r="D25" s="53" t="s">
        <v>97</v>
      </c>
      <c r="E25" s="107">
        <f>SUM(E27:E29)</f>
        <v>2210289</v>
      </c>
      <c r="F25" s="128">
        <f>SUM(F27:F29)</f>
        <v>920391.28</v>
      </c>
      <c r="G25" s="158">
        <v>0</v>
      </c>
      <c r="H25" s="128">
        <f aca="true" t="shared" si="1" ref="H25:R25">SUM(H27:H29)</f>
        <v>1289897.72</v>
      </c>
      <c r="I25" s="107">
        <f t="shared" si="1"/>
        <v>2210289.28</v>
      </c>
      <c r="J25" s="107">
        <f t="shared" si="1"/>
        <v>920391.28</v>
      </c>
      <c r="K25" s="107">
        <f t="shared" si="1"/>
        <v>920391.28</v>
      </c>
      <c r="L25" s="107">
        <f t="shared" si="1"/>
        <v>0</v>
      </c>
      <c r="M25" s="107">
        <f t="shared" si="1"/>
        <v>0</v>
      </c>
      <c r="N25" s="107">
        <f t="shared" si="1"/>
        <v>1289898</v>
      </c>
      <c r="O25" s="107">
        <f t="shared" si="1"/>
        <v>0</v>
      </c>
      <c r="P25" s="107">
        <f t="shared" si="1"/>
        <v>1240450</v>
      </c>
      <c r="Q25" s="107">
        <f t="shared" si="1"/>
        <v>0</v>
      </c>
      <c r="R25" s="107">
        <f t="shared" si="1"/>
        <v>49448</v>
      </c>
    </row>
    <row r="26" spans="1:18" ht="12" customHeight="1" thickBot="1">
      <c r="A26" s="130"/>
      <c r="B26" s="155"/>
      <c r="C26" s="157"/>
      <c r="D26" s="55" t="s">
        <v>90</v>
      </c>
      <c r="E26" s="108"/>
      <c r="F26" s="128"/>
      <c r="G26" s="159"/>
      <c r="H26" s="128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1:18" ht="12" customHeight="1" thickBot="1">
      <c r="A27" s="130"/>
      <c r="B27" s="66" t="s">
        <v>98</v>
      </c>
      <c r="C27" s="66"/>
      <c r="D27" s="67"/>
      <c r="E27" s="59">
        <f>SUM(F27,H27)</f>
        <v>86146</v>
      </c>
      <c r="F27" s="63">
        <v>15506.28</v>
      </c>
      <c r="G27" s="60">
        <v>0</v>
      </c>
      <c r="H27" s="63">
        <v>70639.72</v>
      </c>
      <c r="I27" s="59">
        <f>SUM(J27,N27)</f>
        <v>86146.28</v>
      </c>
      <c r="J27" s="59">
        <f>SUM(K27,L27,M27)</f>
        <v>15506.28</v>
      </c>
      <c r="K27" s="68">
        <v>15506.28</v>
      </c>
      <c r="L27" s="68">
        <v>0</v>
      </c>
      <c r="M27" s="68">
        <v>0</v>
      </c>
      <c r="N27" s="59">
        <f>SUM(O27,P27,Q27,R27)</f>
        <v>70640</v>
      </c>
      <c r="O27" s="63">
        <v>0</v>
      </c>
      <c r="P27" s="63">
        <v>21192</v>
      </c>
      <c r="Q27" s="58">
        <v>0</v>
      </c>
      <c r="R27" s="63">
        <v>49448</v>
      </c>
    </row>
    <row r="28" spans="1:18" ht="12" customHeight="1" thickBot="1">
      <c r="A28" s="130"/>
      <c r="B28" s="69" t="s">
        <v>113</v>
      </c>
      <c r="C28" s="70"/>
      <c r="D28" s="71"/>
      <c r="E28" s="59">
        <f>SUM(F28,H28)</f>
        <v>0</v>
      </c>
      <c r="F28" s="72">
        <v>0</v>
      </c>
      <c r="G28" s="60">
        <v>0</v>
      </c>
      <c r="H28" s="72">
        <v>0</v>
      </c>
      <c r="I28" s="59">
        <f>SUM(J28,N28)</f>
        <v>0</v>
      </c>
      <c r="J28" s="59">
        <f>SUM(K28,L28,M28)</f>
        <v>0</v>
      </c>
      <c r="K28" s="60">
        <v>0</v>
      </c>
      <c r="L28" s="60">
        <v>0</v>
      </c>
      <c r="M28" s="60">
        <v>0</v>
      </c>
      <c r="N28" s="59">
        <f>SUM(O28,P28,Q28,R28)</f>
        <v>0</v>
      </c>
      <c r="O28" s="60">
        <v>0</v>
      </c>
      <c r="P28" s="72">
        <v>0</v>
      </c>
      <c r="Q28" s="60">
        <v>0</v>
      </c>
      <c r="R28" s="60">
        <v>0</v>
      </c>
    </row>
    <row r="29" spans="1:18" ht="12.75" thickBot="1">
      <c r="A29" s="153"/>
      <c r="B29" s="60" t="s">
        <v>127</v>
      </c>
      <c r="C29" s="60"/>
      <c r="D29" s="60"/>
      <c r="E29" s="59">
        <f>SUM(F29,H29)</f>
        <v>2124143</v>
      </c>
      <c r="F29" s="72">
        <v>904885</v>
      </c>
      <c r="G29" s="60">
        <v>0</v>
      </c>
      <c r="H29" s="72">
        <v>1219258</v>
      </c>
      <c r="I29" s="59">
        <f>SUM(J29,N29)</f>
        <v>2124143</v>
      </c>
      <c r="J29" s="72">
        <v>904885</v>
      </c>
      <c r="K29" s="72">
        <v>904885</v>
      </c>
      <c r="L29" s="60">
        <v>0</v>
      </c>
      <c r="M29" s="60">
        <v>0</v>
      </c>
      <c r="N29" s="72">
        <v>1219258</v>
      </c>
      <c r="O29" s="60">
        <v>0</v>
      </c>
      <c r="P29" s="72">
        <v>1219258</v>
      </c>
      <c r="Q29" s="60">
        <v>0</v>
      </c>
      <c r="R29" s="60">
        <v>0</v>
      </c>
    </row>
    <row r="30" spans="1:18" ht="12" customHeight="1" thickBot="1">
      <c r="A30" s="129" t="s">
        <v>7</v>
      </c>
      <c r="B30" s="73" t="s">
        <v>52</v>
      </c>
      <c r="C30" s="74" t="s">
        <v>99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2" customHeight="1" thickBot="1">
      <c r="A31" s="130"/>
      <c r="B31" s="51" t="s">
        <v>92</v>
      </c>
      <c r="C31" s="149" t="s">
        <v>83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</row>
    <row r="32" spans="1:18" ht="12" customHeight="1" thickBot="1">
      <c r="A32" s="130"/>
      <c r="B32" s="51" t="s">
        <v>54</v>
      </c>
      <c r="C32" s="149" t="s">
        <v>93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1"/>
    </row>
    <row r="33" spans="1:18" ht="12" customHeight="1" thickBot="1">
      <c r="A33" s="130"/>
      <c r="B33" s="51" t="s">
        <v>94</v>
      </c>
      <c r="C33" s="149" t="s">
        <v>100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</row>
    <row r="34" spans="1:18" ht="11.25" customHeight="1" thickBot="1">
      <c r="A34" s="130"/>
      <c r="B34" s="51" t="s">
        <v>96</v>
      </c>
      <c r="C34" s="149" t="s">
        <v>101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</row>
    <row r="35" spans="1:18" ht="12" customHeight="1">
      <c r="A35" s="130"/>
      <c r="B35" s="156" t="s">
        <v>88</v>
      </c>
      <c r="C35" s="156"/>
      <c r="D35" s="77" t="s">
        <v>97</v>
      </c>
      <c r="E35" s="107">
        <f>SUM(E37:E38)</f>
        <v>10646616.26</v>
      </c>
      <c r="F35" s="54"/>
      <c r="G35" s="107">
        <v>0</v>
      </c>
      <c r="H35" s="107">
        <f aca="true" t="shared" si="2" ref="H35:R35">SUM(H37:H38)</f>
        <v>8730225</v>
      </c>
      <c r="I35" s="107">
        <f t="shared" si="2"/>
        <v>10646616.26</v>
      </c>
      <c r="J35" s="107">
        <f t="shared" si="2"/>
        <v>1916391.26</v>
      </c>
      <c r="K35" s="107">
        <f t="shared" si="2"/>
        <v>1916391.26</v>
      </c>
      <c r="L35" s="107">
        <f t="shared" si="2"/>
        <v>0</v>
      </c>
      <c r="M35" s="107">
        <f t="shared" si="2"/>
        <v>0</v>
      </c>
      <c r="N35" s="107">
        <f t="shared" si="2"/>
        <v>8730225</v>
      </c>
      <c r="O35" s="107">
        <f t="shared" si="2"/>
        <v>0</v>
      </c>
      <c r="P35" s="107">
        <f t="shared" si="2"/>
        <v>5668186</v>
      </c>
      <c r="Q35" s="107">
        <f t="shared" si="2"/>
        <v>0</v>
      </c>
      <c r="R35" s="107">
        <f t="shared" si="2"/>
        <v>3062039</v>
      </c>
    </row>
    <row r="36" spans="1:18" ht="12" customHeight="1" thickBot="1">
      <c r="A36" s="130"/>
      <c r="B36" s="157"/>
      <c r="C36" s="157"/>
      <c r="D36" s="55" t="s">
        <v>90</v>
      </c>
      <c r="E36" s="108"/>
      <c r="F36" s="56">
        <f>SUM(F37:F38)</f>
        <v>1916391.26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ht="12" customHeight="1" thickBot="1">
      <c r="A37" s="130"/>
      <c r="B37" s="51" t="s">
        <v>98</v>
      </c>
      <c r="C37" s="51"/>
      <c r="D37" s="78"/>
      <c r="E37" s="59">
        <f>SUM(F37,H37)</f>
        <v>5334563.26</v>
      </c>
      <c r="F37" s="79">
        <v>960221.26</v>
      </c>
      <c r="G37" s="60">
        <v>0</v>
      </c>
      <c r="H37" s="59">
        <v>4374342</v>
      </c>
      <c r="I37" s="59">
        <f>SUM(J37,N37)</f>
        <v>5334563.26</v>
      </c>
      <c r="J37" s="59">
        <f>SUM(K37,L37,M37)</f>
        <v>960221.26</v>
      </c>
      <c r="K37" s="79">
        <v>960221.26</v>
      </c>
      <c r="L37" s="80">
        <v>0</v>
      </c>
      <c r="M37" s="79">
        <v>0</v>
      </c>
      <c r="N37" s="59">
        <f>SUM(O37,P37,Q37,R37)</f>
        <v>4374342</v>
      </c>
      <c r="O37" s="79">
        <v>0</v>
      </c>
      <c r="P37" s="81">
        <v>1312303</v>
      </c>
      <c r="Q37" s="78">
        <v>0</v>
      </c>
      <c r="R37" s="79">
        <v>3062039</v>
      </c>
    </row>
    <row r="38" spans="1:18" ht="12" customHeight="1" thickBot="1">
      <c r="A38" s="130"/>
      <c r="B38" s="51" t="s">
        <v>113</v>
      </c>
      <c r="C38" s="51"/>
      <c r="D38" s="78"/>
      <c r="E38" s="59">
        <f>SUM(F38,H38)</f>
        <v>5312053</v>
      </c>
      <c r="F38" s="72">
        <v>956170</v>
      </c>
      <c r="G38" s="60">
        <v>0</v>
      </c>
      <c r="H38" s="72">
        <v>4355883</v>
      </c>
      <c r="I38" s="59">
        <f>SUM(J38,N38)</f>
        <v>5312053</v>
      </c>
      <c r="J38" s="59">
        <f>SUM(K38,L38,M38)</f>
        <v>956170</v>
      </c>
      <c r="K38" s="72">
        <v>956170</v>
      </c>
      <c r="L38" s="60">
        <v>0</v>
      </c>
      <c r="M38" s="60">
        <v>0</v>
      </c>
      <c r="N38" s="59">
        <f>SUM(O38,P38,Q38,R38)</f>
        <v>4355883</v>
      </c>
      <c r="O38" s="60"/>
      <c r="P38" s="72">
        <v>4355883</v>
      </c>
      <c r="Q38" s="60">
        <v>0</v>
      </c>
      <c r="R38" s="60">
        <v>0</v>
      </c>
    </row>
    <row r="39" spans="1:18" ht="12.75" thickBot="1">
      <c r="A39" s="129" t="s">
        <v>0</v>
      </c>
      <c r="B39" s="82" t="s">
        <v>52</v>
      </c>
      <c r="C39" s="74" t="s">
        <v>99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2" customHeight="1" thickBot="1">
      <c r="A40" s="130"/>
      <c r="B40" s="83" t="s">
        <v>92</v>
      </c>
      <c r="C40" s="149" t="s">
        <v>83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1"/>
    </row>
    <row r="41" spans="1:18" ht="12" customHeight="1" thickBot="1">
      <c r="A41" s="130"/>
      <c r="B41" s="51" t="s">
        <v>54</v>
      </c>
      <c r="C41" s="149" t="s">
        <v>93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1"/>
    </row>
    <row r="42" spans="1:18" ht="12" customHeight="1" thickBot="1">
      <c r="A42" s="130"/>
      <c r="B42" s="51" t="s">
        <v>94</v>
      </c>
      <c r="C42" s="149" t="s">
        <v>100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1"/>
    </row>
    <row r="43" spans="1:18" ht="12" customHeight="1" thickBot="1">
      <c r="A43" s="130"/>
      <c r="B43" s="51" t="s">
        <v>96</v>
      </c>
      <c r="C43" s="149" t="s">
        <v>112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</row>
    <row r="44" spans="1:18" ht="11.25" customHeight="1">
      <c r="A44" s="130"/>
      <c r="B44" s="156" t="s">
        <v>88</v>
      </c>
      <c r="C44" s="156"/>
      <c r="D44" s="77" t="s">
        <v>97</v>
      </c>
      <c r="E44" s="107">
        <f>SUM(E46:E48)</f>
        <v>2695554</v>
      </c>
      <c r="F44" s="54"/>
      <c r="G44" s="107">
        <v>0</v>
      </c>
      <c r="H44" s="107">
        <f aca="true" t="shared" si="3" ref="H44:R44">SUM(H46:H48)</f>
        <v>2210354</v>
      </c>
      <c r="I44" s="107">
        <f t="shared" si="3"/>
        <v>2695554</v>
      </c>
      <c r="J44" s="107">
        <f t="shared" si="3"/>
        <v>485200</v>
      </c>
      <c r="K44" s="107">
        <f t="shared" si="3"/>
        <v>485200</v>
      </c>
      <c r="L44" s="107">
        <f t="shared" si="3"/>
        <v>0</v>
      </c>
      <c r="M44" s="107">
        <f t="shared" si="3"/>
        <v>0</v>
      </c>
      <c r="N44" s="107">
        <f t="shared" si="3"/>
        <v>2210354</v>
      </c>
      <c r="O44" s="107">
        <f t="shared" si="3"/>
        <v>0</v>
      </c>
      <c r="P44" s="107">
        <f t="shared" si="3"/>
        <v>1779223</v>
      </c>
      <c r="Q44" s="107">
        <f t="shared" si="3"/>
        <v>0</v>
      </c>
      <c r="R44" s="107">
        <f t="shared" si="3"/>
        <v>431131</v>
      </c>
    </row>
    <row r="45" spans="1:18" ht="12" customHeight="1" thickBot="1">
      <c r="A45" s="130"/>
      <c r="B45" s="157"/>
      <c r="C45" s="157"/>
      <c r="D45" s="55" t="s">
        <v>90</v>
      </c>
      <c r="E45" s="108"/>
      <c r="F45" s="56">
        <f>SUM(F46:F48)</f>
        <v>485200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8" ht="12" customHeight="1" thickBot="1">
      <c r="A46" s="130"/>
      <c r="B46" s="51" t="s">
        <v>102</v>
      </c>
      <c r="C46" s="51"/>
      <c r="D46" s="78"/>
      <c r="E46" s="59">
        <f>SUM(F46,H46)</f>
        <v>751100</v>
      </c>
      <c r="F46" s="79">
        <v>135198</v>
      </c>
      <c r="G46" s="60">
        <v>0</v>
      </c>
      <c r="H46" s="59">
        <v>615902</v>
      </c>
      <c r="I46" s="59">
        <f>SUM(J46,N46)</f>
        <v>751100</v>
      </c>
      <c r="J46" s="59">
        <f>SUM(K46,L46,M46)</f>
        <v>135198</v>
      </c>
      <c r="K46" s="79">
        <v>135198</v>
      </c>
      <c r="L46" s="80">
        <v>0</v>
      </c>
      <c r="M46" s="79">
        <v>0</v>
      </c>
      <c r="N46" s="59">
        <f>SUM(O46,P46,Q46,R46)</f>
        <v>615902</v>
      </c>
      <c r="O46" s="79">
        <v>0</v>
      </c>
      <c r="P46" s="81">
        <v>184771</v>
      </c>
      <c r="Q46" s="78">
        <v>0</v>
      </c>
      <c r="R46" s="79">
        <v>431131</v>
      </c>
    </row>
    <row r="47" spans="1:18" ht="12" customHeight="1" thickBot="1">
      <c r="A47" s="130"/>
      <c r="B47" s="51" t="s">
        <v>128</v>
      </c>
      <c r="C47" s="83"/>
      <c r="D47" s="58"/>
      <c r="E47" s="59">
        <f>SUM(F47,H47)</f>
        <v>0</v>
      </c>
      <c r="F47" s="60">
        <v>0</v>
      </c>
      <c r="G47" s="60">
        <v>0</v>
      </c>
      <c r="H47" s="60">
        <v>0</v>
      </c>
      <c r="I47" s="59">
        <f>SUM(J47,N47)</f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</row>
    <row r="48" spans="1:18" ht="12" customHeight="1" thickBot="1">
      <c r="A48" s="131"/>
      <c r="B48" s="60" t="s">
        <v>127</v>
      </c>
      <c r="C48" s="60"/>
      <c r="D48" s="60"/>
      <c r="E48" s="59">
        <f>SUM(F48,H48)</f>
        <v>1944454</v>
      </c>
      <c r="F48" s="72">
        <v>350002</v>
      </c>
      <c r="G48" s="60">
        <v>0</v>
      </c>
      <c r="H48" s="72">
        <v>1594452</v>
      </c>
      <c r="I48" s="59">
        <f>SUM(J48,N48)</f>
        <v>1944454</v>
      </c>
      <c r="J48" s="59">
        <f>SUM(K48,L48,M48)</f>
        <v>350002</v>
      </c>
      <c r="K48" s="72">
        <v>350002</v>
      </c>
      <c r="L48" s="60">
        <v>0</v>
      </c>
      <c r="M48" s="60">
        <v>0</v>
      </c>
      <c r="N48" s="59">
        <f>SUM(O48,P48,Q48,R48)</f>
        <v>1594452</v>
      </c>
      <c r="O48" s="60">
        <v>0</v>
      </c>
      <c r="P48" s="72">
        <v>1594452</v>
      </c>
      <c r="Q48" s="60">
        <v>0</v>
      </c>
      <c r="R48" s="60">
        <v>0</v>
      </c>
    </row>
    <row r="49" spans="1:18" ht="12.75" thickBot="1">
      <c r="A49" s="129" t="s">
        <v>8</v>
      </c>
      <c r="B49" s="52" t="s">
        <v>52</v>
      </c>
      <c r="C49" s="149" t="s">
        <v>91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1"/>
    </row>
    <row r="50" spans="1:18" ht="12.75" thickBot="1">
      <c r="A50" s="130"/>
      <c r="B50" s="51" t="s">
        <v>53</v>
      </c>
      <c r="C50" s="149" t="s">
        <v>83</v>
      </c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</row>
    <row r="51" spans="1:18" ht="12.75" thickBot="1">
      <c r="A51" s="130"/>
      <c r="B51" s="51" t="s">
        <v>54</v>
      </c>
      <c r="C51" s="149" t="s">
        <v>93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1"/>
    </row>
    <row r="52" spans="1:18" ht="12.75" thickBot="1">
      <c r="A52" s="130"/>
      <c r="B52" s="51" t="s">
        <v>85</v>
      </c>
      <c r="C52" s="149" t="s">
        <v>103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1"/>
    </row>
    <row r="53" spans="1:18" ht="12.75" thickBot="1">
      <c r="A53" s="130"/>
      <c r="B53" s="51" t="s">
        <v>96</v>
      </c>
      <c r="C53" s="161" t="s">
        <v>104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3"/>
    </row>
    <row r="54" spans="1:18" ht="12">
      <c r="A54" s="130"/>
      <c r="B54" s="154" t="s">
        <v>88</v>
      </c>
      <c r="C54" s="156"/>
      <c r="D54" s="77" t="s">
        <v>105</v>
      </c>
      <c r="E54" s="107">
        <f>SUM(E56:E58)</f>
        <v>8681543.82</v>
      </c>
      <c r="F54" s="54"/>
      <c r="G54" s="107">
        <v>0</v>
      </c>
      <c r="H54" s="107">
        <f>SUM(H56:H58)</f>
        <v>7118866.27</v>
      </c>
      <c r="I54" s="107">
        <f>SUM(I56:I58)</f>
        <v>8681543.530000001</v>
      </c>
      <c r="J54" s="107">
        <f>SUM(J56:J58)</f>
        <v>1562677.55</v>
      </c>
      <c r="K54" s="107">
        <f>SUM(K56:K58)</f>
        <v>1562677.55</v>
      </c>
      <c r="L54" s="107">
        <f>SUM(L56:L57)</f>
        <v>0</v>
      </c>
      <c r="M54" s="107">
        <f>SUM(M56:M57)</f>
        <v>0</v>
      </c>
      <c r="N54" s="107">
        <f>SUM(N56:N58)</f>
        <v>7118865.98</v>
      </c>
      <c r="O54" s="107">
        <f>SUM(O56:O57)</f>
        <v>0</v>
      </c>
      <c r="P54" s="107">
        <f>SUM(P56:P58)</f>
        <v>7107447.98</v>
      </c>
      <c r="Q54" s="107">
        <f>SUM(Q56:Q57)</f>
        <v>0</v>
      </c>
      <c r="R54" s="107">
        <f>SUM(R56:R57)</f>
        <v>11418</v>
      </c>
    </row>
    <row r="55" spans="1:18" ht="12.75" thickBot="1">
      <c r="A55" s="130"/>
      <c r="B55" s="155"/>
      <c r="C55" s="157"/>
      <c r="D55" s="55" t="s">
        <v>90</v>
      </c>
      <c r="E55" s="108"/>
      <c r="F55" s="56">
        <f>SUM(F56:F58)</f>
        <v>1562677.55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2.75" thickBot="1">
      <c r="A56" s="152"/>
      <c r="B56" s="83" t="s">
        <v>98</v>
      </c>
      <c r="C56" s="83"/>
      <c r="D56" s="58"/>
      <c r="E56" s="59">
        <f>SUM(F56,H56)</f>
        <v>19891.82</v>
      </c>
      <c r="F56" s="59">
        <v>3580.53</v>
      </c>
      <c r="G56" s="60">
        <v>0</v>
      </c>
      <c r="H56" s="59">
        <v>16311.29</v>
      </c>
      <c r="I56" s="59">
        <f>SUM(J56,N56)</f>
        <v>19891.53</v>
      </c>
      <c r="J56" s="59">
        <f>SUM(K56,L56,M56)</f>
        <v>3580.53</v>
      </c>
      <c r="K56" s="59">
        <v>3580.53</v>
      </c>
      <c r="L56" s="59">
        <v>0</v>
      </c>
      <c r="M56" s="59">
        <v>0</v>
      </c>
      <c r="N56" s="59">
        <f>SUM(O56,P56,Q56,R56)</f>
        <v>16311</v>
      </c>
      <c r="O56" s="59">
        <v>0</v>
      </c>
      <c r="P56" s="63">
        <v>4893</v>
      </c>
      <c r="Q56" s="58">
        <v>0</v>
      </c>
      <c r="R56" s="59">
        <v>11418</v>
      </c>
    </row>
    <row r="57" spans="1:18" ht="12" customHeight="1" thickBot="1">
      <c r="A57" s="152"/>
      <c r="B57" s="60" t="s">
        <v>113</v>
      </c>
      <c r="C57" s="60"/>
      <c r="D57" s="60"/>
      <c r="E57" s="59">
        <f>SUM(F57,H57)</f>
        <v>4246889</v>
      </c>
      <c r="F57" s="72">
        <v>764440.02</v>
      </c>
      <c r="G57" s="60">
        <v>0</v>
      </c>
      <c r="H57" s="72">
        <v>3482448.98</v>
      </c>
      <c r="I57" s="59">
        <f>SUM(J57,N57)</f>
        <v>4246889</v>
      </c>
      <c r="J57" s="59">
        <f>SUM(K57,L57,M57)</f>
        <v>764440.02</v>
      </c>
      <c r="K57" s="72">
        <v>764440.02</v>
      </c>
      <c r="L57" s="60">
        <v>0</v>
      </c>
      <c r="M57" s="60">
        <v>0</v>
      </c>
      <c r="N57" s="59">
        <f>SUM(O57,P57,Q57,R57)</f>
        <v>3482448.98</v>
      </c>
      <c r="O57" s="60">
        <v>0</v>
      </c>
      <c r="P57" s="72">
        <v>3482448.98</v>
      </c>
      <c r="Q57" s="60">
        <v>0</v>
      </c>
      <c r="R57" s="60">
        <v>0</v>
      </c>
    </row>
    <row r="58" spans="1:18" ht="12" customHeight="1" thickBot="1">
      <c r="A58" s="153"/>
      <c r="B58" s="60" t="s">
        <v>127</v>
      </c>
      <c r="C58" s="60"/>
      <c r="D58" s="60"/>
      <c r="E58" s="59">
        <f>SUM(F58,H58)</f>
        <v>4414763</v>
      </c>
      <c r="F58" s="72">
        <v>794657</v>
      </c>
      <c r="G58" s="60">
        <v>0</v>
      </c>
      <c r="H58" s="72">
        <v>3620106</v>
      </c>
      <c r="I58" s="59">
        <f>SUM(J58,N58)</f>
        <v>4414763</v>
      </c>
      <c r="J58" s="59">
        <f>SUM(K58,L58,M58)</f>
        <v>794657</v>
      </c>
      <c r="K58" s="72">
        <v>794657</v>
      </c>
      <c r="L58" s="60">
        <v>0</v>
      </c>
      <c r="M58" s="60">
        <v>0</v>
      </c>
      <c r="N58" s="59">
        <f>SUM(O58,P58,Q58,R58)</f>
        <v>3620106</v>
      </c>
      <c r="O58" s="60">
        <v>0</v>
      </c>
      <c r="P58" s="72">
        <v>3620106</v>
      </c>
      <c r="Q58" s="60">
        <v>0</v>
      </c>
      <c r="R58" s="60">
        <v>0</v>
      </c>
    </row>
    <row r="59" spans="1:18" ht="12" customHeight="1">
      <c r="A59" s="84"/>
      <c r="B59" s="85"/>
      <c r="C59" s="85"/>
      <c r="D59" s="85"/>
      <c r="E59" s="86"/>
      <c r="F59" s="87"/>
      <c r="G59" s="85"/>
      <c r="H59" s="87"/>
      <c r="I59" s="86"/>
      <c r="J59" s="86"/>
      <c r="K59" s="87"/>
      <c r="L59" s="85"/>
      <c r="M59" s="85"/>
      <c r="N59" s="86"/>
      <c r="O59" s="85"/>
      <c r="P59" s="87"/>
      <c r="Q59" s="85"/>
      <c r="R59" s="85"/>
    </row>
    <row r="60" spans="1:18" ht="147" customHeight="1" thickBot="1">
      <c r="A60" s="84"/>
      <c r="B60" s="85"/>
      <c r="C60" s="85"/>
      <c r="D60" s="85"/>
      <c r="E60" s="86"/>
      <c r="F60" s="87"/>
      <c r="G60" s="85"/>
      <c r="H60" s="87"/>
      <c r="I60" s="86"/>
      <c r="J60" s="86"/>
      <c r="K60" s="87"/>
      <c r="L60" s="85"/>
      <c r="M60" s="85"/>
      <c r="N60" s="86"/>
      <c r="O60" s="85"/>
      <c r="P60" s="87"/>
      <c r="Q60" s="85"/>
      <c r="R60" s="85"/>
    </row>
    <row r="61" spans="1:18" ht="12" customHeight="1" thickBot="1">
      <c r="A61" s="109" t="s">
        <v>38</v>
      </c>
      <c r="B61" s="139" t="s">
        <v>42</v>
      </c>
      <c r="C61" s="111" t="s">
        <v>43</v>
      </c>
      <c r="D61" s="111" t="s">
        <v>106</v>
      </c>
      <c r="E61" s="111" t="s">
        <v>119</v>
      </c>
      <c r="F61" s="103" t="s">
        <v>3</v>
      </c>
      <c r="G61" s="146"/>
      <c r="H61" s="147"/>
      <c r="I61" s="103" t="s">
        <v>41</v>
      </c>
      <c r="J61" s="104"/>
      <c r="K61" s="104"/>
      <c r="L61" s="104"/>
      <c r="M61" s="104"/>
      <c r="N61" s="104"/>
      <c r="O61" s="104"/>
      <c r="P61" s="104"/>
      <c r="Q61" s="104"/>
      <c r="R61" s="105"/>
    </row>
    <row r="62" spans="1:18" ht="12" customHeight="1" thickBot="1">
      <c r="A62" s="110"/>
      <c r="B62" s="140"/>
      <c r="C62" s="142"/>
      <c r="D62" s="144"/>
      <c r="E62" s="144"/>
      <c r="F62" s="148" t="s">
        <v>120</v>
      </c>
      <c r="G62" s="111" t="s">
        <v>121</v>
      </c>
      <c r="H62" s="111" t="s">
        <v>44</v>
      </c>
      <c r="I62" s="103" t="s">
        <v>122</v>
      </c>
      <c r="J62" s="104"/>
      <c r="K62" s="104"/>
      <c r="L62" s="104"/>
      <c r="M62" s="104"/>
      <c r="N62" s="104"/>
      <c r="O62" s="104"/>
      <c r="P62" s="104"/>
      <c r="Q62" s="104"/>
      <c r="R62" s="105"/>
    </row>
    <row r="63" spans="1:18" ht="11.25" customHeight="1" thickBot="1">
      <c r="A63" s="110"/>
      <c r="B63" s="140"/>
      <c r="C63" s="142"/>
      <c r="D63" s="144"/>
      <c r="E63" s="144"/>
      <c r="F63" s="130"/>
      <c r="G63" s="102"/>
      <c r="H63" s="102"/>
      <c r="I63" s="114" t="s">
        <v>123</v>
      </c>
      <c r="J63" s="103" t="s">
        <v>45</v>
      </c>
      <c r="K63" s="104"/>
      <c r="L63" s="104"/>
      <c r="M63" s="104"/>
      <c r="N63" s="104"/>
      <c r="O63" s="104"/>
      <c r="P63" s="104"/>
      <c r="Q63" s="104"/>
      <c r="R63" s="105"/>
    </row>
    <row r="64" spans="1:18" ht="12" customHeight="1" thickBot="1">
      <c r="A64" s="110"/>
      <c r="B64" s="140"/>
      <c r="C64" s="142"/>
      <c r="D64" s="144"/>
      <c r="E64" s="144"/>
      <c r="F64" s="130"/>
      <c r="G64" s="102"/>
      <c r="H64" s="102"/>
      <c r="I64" s="106"/>
      <c r="J64" s="103" t="s">
        <v>46</v>
      </c>
      <c r="K64" s="104"/>
      <c r="L64" s="104"/>
      <c r="M64" s="105"/>
      <c r="N64" s="103" t="s">
        <v>44</v>
      </c>
      <c r="O64" s="104"/>
      <c r="P64" s="104"/>
      <c r="Q64" s="104"/>
      <c r="R64" s="105"/>
    </row>
    <row r="65" spans="1:18" ht="12" customHeight="1" thickBot="1">
      <c r="A65" s="110"/>
      <c r="B65" s="140"/>
      <c r="C65" s="142"/>
      <c r="D65" s="144"/>
      <c r="E65" s="144"/>
      <c r="F65" s="130"/>
      <c r="G65" s="102"/>
      <c r="H65" s="102"/>
      <c r="I65" s="106"/>
      <c r="J65" s="114" t="s">
        <v>124</v>
      </c>
      <c r="K65" s="103" t="s">
        <v>47</v>
      </c>
      <c r="L65" s="104"/>
      <c r="M65" s="105"/>
      <c r="N65" s="114" t="s">
        <v>125</v>
      </c>
      <c r="O65" s="137" t="s">
        <v>47</v>
      </c>
      <c r="P65" s="112"/>
      <c r="Q65" s="112"/>
      <c r="R65" s="113"/>
    </row>
    <row r="66" spans="1:18" ht="12" customHeight="1">
      <c r="A66" s="110"/>
      <c r="B66" s="140"/>
      <c r="C66" s="142"/>
      <c r="D66" s="144"/>
      <c r="E66" s="144"/>
      <c r="F66" s="130"/>
      <c r="G66" s="102"/>
      <c r="H66" s="102"/>
      <c r="I66" s="106"/>
      <c r="J66" s="106"/>
      <c r="K66" s="47" t="s">
        <v>56</v>
      </c>
      <c r="L66" s="114" t="s">
        <v>48</v>
      </c>
      <c r="M66" s="114" t="s">
        <v>49</v>
      </c>
      <c r="N66" s="106"/>
      <c r="O66" s="114" t="s">
        <v>50</v>
      </c>
      <c r="P66" s="47" t="s">
        <v>56</v>
      </c>
      <c r="Q66" s="114" t="s">
        <v>48</v>
      </c>
      <c r="R66" s="114" t="s">
        <v>51</v>
      </c>
    </row>
    <row r="67" spans="1:18" ht="12" customHeight="1" thickBot="1">
      <c r="A67" s="138"/>
      <c r="B67" s="141"/>
      <c r="C67" s="143"/>
      <c r="D67" s="145"/>
      <c r="E67" s="135"/>
      <c r="F67" s="131"/>
      <c r="G67" s="135"/>
      <c r="H67" s="135"/>
      <c r="I67" s="115"/>
      <c r="J67" s="115"/>
      <c r="K67" s="48" t="s">
        <v>81</v>
      </c>
      <c r="L67" s="115"/>
      <c r="M67" s="115"/>
      <c r="N67" s="115"/>
      <c r="O67" s="115"/>
      <c r="P67" s="48" t="s">
        <v>81</v>
      </c>
      <c r="Q67" s="115"/>
      <c r="R67" s="115"/>
    </row>
    <row r="68" spans="1:18" ht="12.75" thickBot="1">
      <c r="A68" s="129" t="s">
        <v>10</v>
      </c>
      <c r="B68" s="83" t="s">
        <v>52</v>
      </c>
      <c r="C68" s="132" t="s">
        <v>129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ht="12.75" thickBot="1">
      <c r="A69" s="130"/>
      <c r="B69" s="83" t="s">
        <v>92</v>
      </c>
      <c r="C69" s="132" t="s">
        <v>130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1:18" ht="12.75" thickBot="1">
      <c r="A70" s="130"/>
      <c r="B70" s="83" t="s">
        <v>54</v>
      </c>
      <c r="C70" s="132" t="s">
        <v>131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1:18" ht="12.75" thickBot="1">
      <c r="A71" s="130"/>
      <c r="B71" s="83" t="s">
        <v>94</v>
      </c>
      <c r="C71" s="132" t="s">
        <v>132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1:18" ht="12.75" thickBot="1">
      <c r="A72" s="130"/>
      <c r="B72" s="83" t="s">
        <v>96</v>
      </c>
      <c r="C72" s="132" t="s">
        <v>133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  <row r="73" spans="1:18" ht="12" thickBot="1">
      <c r="A73" s="130"/>
      <c r="B73" s="133" t="s">
        <v>88</v>
      </c>
      <c r="C73" s="133"/>
      <c r="D73" s="134" t="s">
        <v>134</v>
      </c>
      <c r="E73" s="128">
        <v>310114</v>
      </c>
      <c r="F73" s="128">
        <f aca="true" t="shared" si="4" ref="F73:R73">SUM(F75:F76)</f>
        <v>4652</v>
      </c>
      <c r="G73" s="128">
        <f t="shared" si="4"/>
        <v>41866</v>
      </c>
      <c r="H73" s="128">
        <f t="shared" si="4"/>
        <v>263596</v>
      </c>
      <c r="I73" s="128">
        <f t="shared" si="4"/>
        <v>310114</v>
      </c>
      <c r="J73" s="128">
        <f t="shared" si="4"/>
        <v>46518</v>
      </c>
      <c r="K73" s="128">
        <f t="shared" si="4"/>
        <v>4652</v>
      </c>
      <c r="L73" s="128">
        <f t="shared" si="4"/>
        <v>0</v>
      </c>
      <c r="M73" s="128">
        <f t="shared" si="4"/>
        <v>41866</v>
      </c>
      <c r="N73" s="128">
        <f t="shared" si="4"/>
        <v>263596</v>
      </c>
      <c r="O73" s="128">
        <f t="shared" si="4"/>
        <v>0</v>
      </c>
      <c r="P73" s="128">
        <f t="shared" si="4"/>
        <v>0</v>
      </c>
      <c r="Q73" s="128">
        <f t="shared" si="4"/>
        <v>0</v>
      </c>
      <c r="R73" s="128">
        <f t="shared" si="4"/>
        <v>263596</v>
      </c>
    </row>
    <row r="74" spans="1:18" ht="12" thickBot="1">
      <c r="A74" s="130"/>
      <c r="B74" s="133"/>
      <c r="C74" s="133"/>
      <c r="D74" s="135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1:18" ht="12.75" thickBot="1">
      <c r="A75" s="130"/>
      <c r="B75" s="95" t="s">
        <v>98</v>
      </c>
      <c r="C75" s="95"/>
      <c r="D75" s="96"/>
      <c r="E75" s="97">
        <v>290599</v>
      </c>
      <c r="F75" s="97">
        <v>4359</v>
      </c>
      <c r="G75" s="98">
        <v>39231</v>
      </c>
      <c r="H75" s="98">
        <v>247009</v>
      </c>
      <c r="I75" s="97">
        <v>290599</v>
      </c>
      <c r="J75" s="97">
        <f>F75+G75</f>
        <v>43590</v>
      </c>
      <c r="K75" s="98">
        <f>F75</f>
        <v>4359</v>
      </c>
      <c r="L75" s="98">
        <v>0</v>
      </c>
      <c r="M75" s="98">
        <f>G75</f>
        <v>39231</v>
      </c>
      <c r="N75" s="97">
        <f>H75</f>
        <v>247009</v>
      </c>
      <c r="O75" s="98">
        <v>0</v>
      </c>
      <c r="P75" s="98">
        <v>0</v>
      </c>
      <c r="Q75" s="96">
        <v>0</v>
      </c>
      <c r="R75" s="98">
        <v>247009</v>
      </c>
    </row>
    <row r="76" spans="1:18" ht="12.75" thickBot="1">
      <c r="A76" s="136"/>
      <c r="B76" s="82" t="s">
        <v>113</v>
      </c>
      <c r="C76" s="82"/>
      <c r="D76" s="58"/>
      <c r="E76" s="59">
        <v>19515</v>
      </c>
      <c r="F76" s="59">
        <v>293</v>
      </c>
      <c r="G76" s="63">
        <v>2635</v>
      </c>
      <c r="H76" s="63">
        <v>16587</v>
      </c>
      <c r="I76" s="59">
        <v>19515</v>
      </c>
      <c r="J76" s="59">
        <v>2928</v>
      </c>
      <c r="K76" s="63">
        <v>293</v>
      </c>
      <c r="L76" s="63">
        <v>0</v>
      </c>
      <c r="M76" s="63">
        <v>2635</v>
      </c>
      <c r="N76" s="59">
        <v>16587</v>
      </c>
      <c r="O76" s="63">
        <v>0</v>
      </c>
      <c r="P76" s="63">
        <v>0</v>
      </c>
      <c r="Q76" s="58">
        <v>0</v>
      </c>
      <c r="R76" s="63">
        <v>16587</v>
      </c>
    </row>
    <row r="77" spans="1:18" ht="12.75" thickBot="1">
      <c r="A77" s="129" t="s">
        <v>12</v>
      </c>
      <c r="B77" s="83" t="s">
        <v>52</v>
      </c>
      <c r="C77" s="132" t="s">
        <v>129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ht="12.75" thickBot="1">
      <c r="A78" s="130"/>
      <c r="B78" s="83" t="s">
        <v>92</v>
      </c>
      <c r="C78" s="132" t="s">
        <v>135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1:18" ht="12.75" thickBot="1">
      <c r="A79" s="130"/>
      <c r="B79" s="83" t="s">
        <v>54</v>
      </c>
      <c r="C79" s="132" t="s">
        <v>136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</row>
    <row r="80" spans="1:18" ht="12.75" thickBot="1">
      <c r="A80" s="130"/>
      <c r="B80" s="83" t="s">
        <v>94</v>
      </c>
      <c r="C80" s="132" t="s">
        <v>137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1:18" ht="12.75" thickBot="1">
      <c r="A81" s="130"/>
      <c r="B81" s="83" t="s">
        <v>96</v>
      </c>
      <c r="C81" s="132" t="s">
        <v>138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1:18" ht="12" thickBot="1">
      <c r="A82" s="130"/>
      <c r="B82" s="133" t="s">
        <v>88</v>
      </c>
      <c r="C82" s="133"/>
      <c r="D82" s="134" t="s">
        <v>139</v>
      </c>
      <c r="E82" s="128">
        <f>SUM(E84)</f>
        <v>133942</v>
      </c>
      <c r="F82" s="128">
        <f aca="true" t="shared" si="5" ref="F82:R82">SUM(F84)</f>
        <v>14064</v>
      </c>
      <c r="G82" s="128">
        <f t="shared" si="5"/>
        <v>6027</v>
      </c>
      <c r="H82" s="128">
        <f t="shared" si="5"/>
        <v>113851</v>
      </c>
      <c r="I82" s="128">
        <f t="shared" si="5"/>
        <v>133942</v>
      </c>
      <c r="J82" s="128">
        <f t="shared" si="5"/>
        <v>20091</v>
      </c>
      <c r="K82" s="128">
        <f t="shared" si="5"/>
        <v>14064</v>
      </c>
      <c r="L82" s="128">
        <f t="shared" si="5"/>
        <v>0</v>
      </c>
      <c r="M82" s="128">
        <f t="shared" si="5"/>
        <v>6027</v>
      </c>
      <c r="N82" s="128">
        <f t="shared" si="5"/>
        <v>113851</v>
      </c>
      <c r="O82" s="128">
        <f t="shared" si="5"/>
        <v>0</v>
      </c>
      <c r="P82" s="128">
        <f t="shared" si="5"/>
        <v>0</v>
      </c>
      <c r="Q82" s="128">
        <f t="shared" si="5"/>
        <v>0</v>
      </c>
      <c r="R82" s="128">
        <f t="shared" si="5"/>
        <v>134179</v>
      </c>
    </row>
    <row r="83" spans="1:18" ht="109.5" customHeight="1" thickBot="1">
      <c r="A83" s="130"/>
      <c r="B83" s="133"/>
      <c r="C83" s="133"/>
      <c r="D83" s="135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1:18" ht="12.75" thickBot="1">
      <c r="A84" s="131"/>
      <c r="B84" s="82" t="s">
        <v>98</v>
      </c>
      <c r="C84" s="82"/>
      <c r="D84" s="58"/>
      <c r="E84" s="59">
        <v>133942</v>
      </c>
      <c r="F84" s="59">
        <v>14064</v>
      </c>
      <c r="G84" s="63">
        <v>6027</v>
      </c>
      <c r="H84" s="63">
        <v>113851</v>
      </c>
      <c r="I84" s="59">
        <v>133942</v>
      </c>
      <c r="J84" s="59">
        <v>20091</v>
      </c>
      <c r="K84" s="63">
        <v>14064</v>
      </c>
      <c r="L84" s="63">
        <v>0</v>
      </c>
      <c r="M84" s="63">
        <v>6027</v>
      </c>
      <c r="N84" s="59">
        <v>113851</v>
      </c>
      <c r="O84" s="63">
        <v>0</v>
      </c>
      <c r="P84" s="63">
        <v>0</v>
      </c>
      <c r="Q84" s="58">
        <v>0</v>
      </c>
      <c r="R84" s="63">
        <v>134179</v>
      </c>
    </row>
    <row r="85" spans="2:18" ht="12" thickBot="1">
      <c r="B85" s="88" t="s">
        <v>52</v>
      </c>
      <c r="C85" s="124" t="s">
        <v>144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 ht="12" thickBot="1">
      <c r="B86" s="88" t="s">
        <v>92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 ht="12" thickBot="1">
      <c r="B87" s="88" t="s">
        <v>54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 ht="12" thickBot="1">
      <c r="B88" s="88" t="s">
        <v>94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 ht="12" thickBot="1">
      <c r="B89" s="88" t="s">
        <v>96</v>
      </c>
      <c r="C89" s="124" t="s">
        <v>145</v>
      </c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 ht="12" thickBot="1">
      <c r="B90" s="125" t="s">
        <v>88</v>
      </c>
      <c r="C90" s="125"/>
      <c r="D90" s="126" t="s">
        <v>146</v>
      </c>
      <c r="E90" s="123">
        <f aca="true" t="shared" si="6" ref="E90:K90">SUM(E92:E93)</f>
        <v>51306</v>
      </c>
      <c r="F90" s="123">
        <f t="shared" si="6"/>
        <v>0</v>
      </c>
      <c r="G90" s="123">
        <f t="shared" si="6"/>
        <v>0</v>
      </c>
      <c r="H90" s="123">
        <f t="shared" si="6"/>
        <v>51306</v>
      </c>
      <c r="I90" s="123">
        <f t="shared" si="6"/>
        <v>0</v>
      </c>
      <c r="J90" s="123">
        <f t="shared" si="6"/>
        <v>0</v>
      </c>
      <c r="K90" s="123">
        <f t="shared" si="6"/>
        <v>0</v>
      </c>
      <c r="L90" s="123"/>
      <c r="M90" s="123">
        <f>SUM(M92:M93)</f>
        <v>0</v>
      </c>
      <c r="N90" s="123">
        <f>SUM(N92:N93)</f>
        <v>51306</v>
      </c>
      <c r="O90" s="123" t="s">
        <v>13</v>
      </c>
      <c r="P90" s="123"/>
      <c r="Q90" s="123"/>
      <c r="R90" s="123">
        <f>SUM(R92:R93)</f>
        <v>51306</v>
      </c>
    </row>
    <row r="91" spans="2:18" ht="39.75" customHeight="1" thickBot="1">
      <c r="B91" s="125"/>
      <c r="C91" s="125"/>
      <c r="D91" s="127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 ht="11.25">
      <c r="B92" s="89" t="s">
        <v>98</v>
      </c>
      <c r="C92" s="89"/>
      <c r="D92" s="89"/>
      <c r="E92" s="90">
        <v>29545</v>
      </c>
      <c r="F92" s="89">
        <v>0</v>
      </c>
      <c r="G92" s="89"/>
      <c r="H92" s="90">
        <v>29545</v>
      </c>
      <c r="I92" s="89"/>
      <c r="J92" s="89"/>
      <c r="K92" s="89"/>
      <c r="L92" s="89"/>
      <c r="M92" s="89"/>
      <c r="N92" s="90">
        <v>29545</v>
      </c>
      <c r="O92" s="89"/>
      <c r="P92" s="89"/>
      <c r="Q92" s="89"/>
      <c r="R92" s="90">
        <v>29545</v>
      </c>
    </row>
    <row r="93" spans="1:18" ht="12.75" thickBot="1">
      <c r="A93" s="94" t="s">
        <v>19</v>
      </c>
      <c r="B93" s="91">
        <v>2011</v>
      </c>
      <c r="C93" s="92"/>
      <c r="D93" s="92"/>
      <c r="E93" s="93">
        <v>21761</v>
      </c>
      <c r="F93" s="92">
        <v>0</v>
      </c>
      <c r="G93" s="92"/>
      <c r="H93" s="93">
        <v>21761</v>
      </c>
      <c r="I93" s="92"/>
      <c r="J93" s="92"/>
      <c r="K93" s="92"/>
      <c r="L93" s="92"/>
      <c r="M93" s="92"/>
      <c r="N93" s="93">
        <v>21761</v>
      </c>
      <c r="O93" s="92"/>
      <c r="P93" s="92"/>
      <c r="Q93" s="92"/>
      <c r="R93" s="90">
        <v>21761</v>
      </c>
    </row>
    <row r="94" spans="2:18" ht="12" thickBot="1">
      <c r="B94" s="88" t="s">
        <v>52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 ht="12" thickBot="1">
      <c r="B95" s="88" t="s">
        <v>92</v>
      </c>
      <c r="C95" s="124" t="s">
        <v>130</v>
      </c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 ht="12" thickBot="1">
      <c r="B96" s="88" t="s">
        <v>54</v>
      </c>
      <c r="C96" s="124" t="s">
        <v>147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 ht="12" thickBot="1">
      <c r="B97" s="88" t="s">
        <v>94</v>
      </c>
      <c r="C97" s="124" t="s">
        <v>148</v>
      </c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 ht="12" thickBot="1">
      <c r="B98" s="88" t="s">
        <v>96</v>
      </c>
      <c r="C98" s="124" t="s">
        <v>149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 ht="12" thickBot="1">
      <c r="B99" s="125" t="s">
        <v>88</v>
      </c>
      <c r="C99" s="125"/>
      <c r="D99" s="126" t="s">
        <v>150</v>
      </c>
      <c r="E99" s="123">
        <f aca="true" t="shared" si="7" ref="E99:K99">SUM(E101:E102)</f>
        <v>1197900</v>
      </c>
      <c r="F99" s="123">
        <f t="shared" si="7"/>
        <v>0</v>
      </c>
      <c r="G99" s="123">
        <f t="shared" si="7"/>
        <v>179682</v>
      </c>
      <c r="H99" s="123">
        <f t="shared" si="7"/>
        <v>1018218</v>
      </c>
      <c r="I99" s="123">
        <f t="shared" si="7"/>
        <v>1197900</v>
      </c>
      <c r="J99" s="123">
        <f t="shared" si="7"/>
        <v>179682</v>
      </c>
      <c r="K99" s="123">
        <f t="shared" si="7"/>
        <v>0</v>
      </c>
      <c r="L99" s="123"/>
      <c r="M99" s="123">
        <f>SUM(M101:M102)</f>
        <v>179682</v>
      </c>
      <c r="N99" s="123">
        <f>SUM(N101:N102)</f>
        <v>1018218</v>
      </c>
      <c r="O99" s="123" t="s">
        <v>13</v>
      </c>
      <c r="P99" s="123"/>
      <c r="Q99" s="123"/>
      <c r="R99" s="123">
        <f>SUM(R101:R102)</f>
        <v>1018218</v>
      </c>
    </row>
    <row r="100" spans="2:18" ht="104.25" customHeight="1" thickBot="1">
      <c r="B100" s="125"/>
      <c r="C100" s="125"/>
      <c r="D100" s="127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 ht="11.25">
      <c r="B101" s="89" t="s">
        <v>98</v>
      </c>
      <c r="C101" s="89"/>
      <c r="D101" s="89"/>
      <c r="E101" s="90">
        <v>661823</v>
      </c>
      <c r="F101" s="89">
        <v>0</v>
      </c>
      <c r="G101" s="90">
        <v>99271</v>
      </c>
      <c r="H101" s="90">
        <v>562552</v>
      </c>
      <c r="I101" s="90">
        <v>661823</v>
      </c>
      <c r="J101" s="90">
        <v>99271</v>
      </c>
      <c r="K101" s="89"/>
      <c r="L101" s="89"/>
      <c r="M101" s="90">
        <v>99271</v>
      </c>
      <c r="N101" s="90">
        <v>562552</v>
      </c>
      <c r="O101" s="89"/>
      <c r="P101" s="89"/>
      <c r="Q101" s="89"/>
      <c r="R101" s="90">
        <v>562552</v>
      </c>
    </row>
    <row r="102" spans="1:18" ht="12.75" thickBot="1">
      <c r="A102" s="94" t="s">
        <v>79</v>
      </c>
      <c r="B102" s="91">
        <v>2011</v>
      </c>
      <c r="C102" s="92"/>
      <c r="D102" s="92"/>
      <c r="E102" s="93">
        <v>536077</v>
      </c>
      <c r="F102" s="92">
        <v>0</v>
      </c>
      <c r="G102" s="93">
        <v>80411</v>
      </c>
      <c r="H102" s="93">
        <v>455666</v>
      </c>
      <c r="I102" s="93">
        <v>536077</v>
      </c>
      <c r="J102" s="93">
        <v>80411</v>
      </c>
      <c r="K102" s="92"/>
      <c r="L102" s="92"/>
      <c r="M102" s="93">
        <v>80411</v>
      </c>
      <c r="N102" s="93">
        <v>455666</v>
      </c>
      <c r="O102" s="92"/>
      <c r="P102" s="92"/>
      <c r="Q102" s="92"/>
      <c r="R102" s="90">
        <v>455666</v>
      </c>
    </row>
  </sheetData>
  <sheetProtection/>
  <mergeCells count="243">
    <mergeCell ref="O99:O100"/>
    <mergeCell ref="P99:P100"/>
    <mergeCell ref="Q99:Q100"/>
    <mergeCell ref="R99:R100"/>
    <mergeCell ref="K99:K100"/>
    <mergeCell ref="L99:L100"/>
    <mergeCell ref="M99:M100"/>
    <mergeCell ref="N99:N100"/>
    <mergeCell ref="C98:R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C94:R94"/>
    <mergeCell ref="C95:R95"/>
    <mergeCell ref="C96:R96"/>
    <mergeCell ref="C97:R97"/>
    <mergeCell ref="A12:A19"/>
    <mergeCell ref="C12:R12"/>
    <mergeCell ref="B44:B45"/>
    <mergeCell ref="C44:C45"/>
    <mergeCell ref="A39:A48"/>
    <mergeCell ref="J44:J45"/>
    <mergeCell ref="K44:K45"/>
    <mergeCell ref="L44:L45"/>
    <mergeCell ref="E44:E45"/>
    <mergeCell ref="G44:G45"/>
    <mergeCell ref="C53:R53"/>
    <mergeCell ref="Q44:Q45"/>
    <mergeCell ref="H44:H45"/>
    <mergeCell ref="I44:I45"/>
    <mergeCell ref="N44:N45"/>
    <mergeCell ref="O44:O45"/>
    <mergeCell ref="P44:P45"/>
    <mergeCell ref="O54:O55"/>
    <mergeCell ref="P54:P55"/>
    <mergeCell ref="M44:M45"/>
    <mergeCell ref="A4:A10"/>
    <mergeCell ref="B4:B10"/>
    <mergeCell ref="C4:C10"/>
    <mergeCell ref="D4:D10"/>
    <mergeCell ref="E4:E10"/>
    <mergeCell ref="F4:H4"/>
    <mergeCell ref="I4:R4"/>
    <mergeCell ref="F5:F10"/>
    <mergeCell ref="G5:G10"/>
    <mergeCell ref="H5:H10"/>
    <mergeCell ref="I5:R5"/>
    <mergeCell ref="I6:I10"/>
    <mergeCell ref="J6:R6"/>
    <mergeCell ref="J7:M7"/>
    <mergeCell ref="N7:R7"/>
    <mergeCell ref="J8:J10"/>
    <mergeCell ref="K8:M8"/>
    <mergeCell ref="N8:N10"/>
    <mergeCell ref="O8:R8"/>
    <mergeCell ref="L9:L10"/>
    <mergeCell ref="M9:M10"/>
    <mergeCell ref="O9:O10"/>
    <mergeCell ref="Q9:Q10"/>
    <mergeCell ref="R9:R10"/>
    <mergeCell ref="B17:B18"/>
    <mergeCell ref="C17:C18"/>
    <mergeCell ref="E17:E18"/>
    <mergeCell ref="F17:F18"/>
    <mergeCell ref="O17:O18"/>
    <mergeCell ref="P17:P18"/>
    <mergeCell ref="C13:R13"/>
    <mergeCell ref="C14:R14"/>
    <mergeCell ref="C15:R15"/>
    <mergeCell ref="C16:R16"/>
    <mergeCell ref="I17:I18"/>
    <mergeCell ref="J17:J18"/>
    <mergeCell ref="G17:G18"/>
    <mergeCell ref="H17:H18"/>
    <mergeCell ref="K17:K18"/>
    <mergeCell ref="L17:L18"/>
    <mergeCell ref="M17:M18"/>
    <mergeCell ref="N17:N18"/>
    <mergeCell ref="Q17:Q18"/>
    <mergeCell ref="R17:R18"/>
    <mergeCell ref="A20:A29"/>
    <mergeCell ref="C20:R20"/>
    <mergeCell ref="C21:R21"/>
    <mergeCell ref="C22:R22"/>
    <mergeCell ref="C23:R23"/>
    <mergeCell ref="C24:R24"/>
    <mergeCell ref="B25:B26"/>
    <mergeCell ref="C25:C26"/>
    <mergeCell ref="O25:O26"/>
    <mergeCell ref="P25:P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K35:K36"/>
    <mergeCell ref="L35:L36"/>
    <mergeCell ref="M35:M36"/>
    <mergeCell ref="N35:N36"/>
    <mergeCell ref="Q25:Q26"/>
    <mergeCell ref="R25:R26"/>
    <mergeCell ref="A30:A38"/>
    <mergeCell ref="C31:R31"/>
    <mergeCell ref="C32:R32"/>
    <mergeCell ref="C33:R33"/>
    <mergeCell ref="C34:R34"/>
    <mergeCell ref="B35:B36"/>
    <mergeCell ref="O35:O36"/>
    <mergeCell ref="P35:P36"/>
    <mergeCell ref="Q35:Q36"/>
    <mergeCell ref="R35:R36"/>
    <mergeCell ref="C40:R40"/>
    <mergeCell ref="C41:R41"/>
    <mergeCell ref="G35:G36"/>
    <mergeCell ref="H35:H36"/>
    <mergeCell ref="I35:I36"/>
    <mergeCell ref="J35:J36"/>
    <mergeCell ref="C35:C36"/>
    <mergeCell ref="E35:E36"/>
    <mergeCell ref="C42:R42"/>
    <mergeCell ref="C43:R43"/>
    <mergeCell ref="R44:R45"/>
    <mergeCell ref="A49:A58"/>
    <mergeCell ref="C49:R49"/>
    <mergeCell ref="C50:R50"/>
    <mergeCell ref="C51:R51"/>
    <mergeCell ref="C52:R52"/>
    <mergeCell ref="B54:B55"/>
    <mergeCell ref="C54:C55"/>
    <mergeCell ref="M54:M55"/>
    <mergeCell ref="N54:N55"/>
    <mergeCell ref="J54:J55"/>
    <mergeCell ref="K54:K55"/>
    <mergeCell ref="L54:L55"/>
    <mergeCell ref="E54:E55"/>
    <mergeCell ref="G54:G55"/>
    <mergeCell ref="H54:H55"/>
    <mergeCell ref="I54:I55"/>
    <mergeCell ref="Q54:Q55"/>
    <mergeCell ref="R54:R55"/>
    <mergeCell ref="A61:A67"/>
    <mergeCell ref="B61:B67"/>
    <mergeCell ref="C61:C67"/>
    <mergeCell ref="D61:D67"/>
    <mergeCell ref="E61:E67"/>
    <mergeCell ref="F61:H61"/>
    <mergeCell ref="I61:R61"/>
    <mergeCell ref="F62:F67"/>
    <mergeCell ref="G62:G67"/>
    <mergeCell ref="H62:H67"/>
    <mergeCell ref="I62:R62"/>
    <mergeCell ref="I63:I67"/>
    <mergeCell ref="J63:R63"/>
    <mergeCell ref="J64:M64"/>
    <mergeCell ref="N64:R64"/>
    <mergeCell ref="J65:J67"/>
    <mergeCell ref="K65:M65"/>
    <mergeCell ref="N65:N67"/>
    <mergeCell ref="O65:R65"/>
    <mergeCell ref="L66:L67"/>
    <mergeCell ref="M66:M67"/>
    <mergeCell ref="O66:O67"/>
    <mergeCell ref="Q66:Q67"/>
    <mergeCell ref="R66:R67"/>
    <mergeCell ref="A68:A76"/>
    <mergeCell ref="C68:R68"/>
    <mergeCell ref="C69:R69"/>
    <mergeCell ref="C70:R70"/>
    <mergeCell ref="C71:R71"/>
    <mergeCell ref="C72:R72"/>
    <mergeCell ref="B73:B74"/>
    <mergeCell ref="C73:C74"/>
    <mergeCell ref="D73:D74"/>
    <mergeCell ref="E73:E74"/>
    <mergeCell ref="N73:N74"/>
    <mergeCell ref="O73:O74"/>
    <mergeCell ref="P73:P74"/>
    <mergeCell ref="Q73:Q74"/>
    <mergeCell ref="C82:C83"/>
    <mergeCell ref="D82:D83"/>
    <mergeCell ref="L73:L74"/>
    <mergeCell ref="M73:M74"/>
    <mergeCell ref="F73:F74"/>
    <mergeCell ref="G73:G74"/>
    <mergeCell ref="H73:H74"/>
    <mergeCell ref="I73:I74"/>
    <mergeCell ref="J73:J74"/>
    <mergeCell ref="K73:K74"/>
    <mergeCell ref="I82:I83"/>
    <mergeCell ref="J82:J83"/>
    <mergeCell ref="R73:R74"/>
    <mergeCell ref="A77:A84"/>
    <mergeCell ref="C77:R77"/>
    <mergeCell ref="C78:R78"/>
    <mergeCell ref="C79:R79"/>
    <mergeCell ref="C80:R80"/>
    <mergeCell ref="C81:R81"/>
    <mergeCell ref="B82:B83"/>
    <mergeCell ref="E82:E83"/>
    <mergeCell ref="F82:F83"/>
    <mergeCell ref="G82:G83"/>
    <mergeCell ref="H82:H83"/>
    <mergeCell ref="Q82:Q83"/>
    <mergeCell ref="R82:R83"/>
    <mergeCell ref="K82:K83"/>
    <mergeCell ref="L82:L83"/>
    <mergeCell ref="M82:M83"/>
    <mergeCell ref="N82:N83"/>
    <mergeCell ref="O82:O83"/>
    <mergeCell ref="P82:P83"/>
    <mergeCell ref="C89:R89"/>
    <mergeCell ref="B90:B91"/>
    <mergeCell ref="C90:C91"/>
    <mergeCell ref="D90:D91"/>
    <mergeCell ref="E90:E91"/>
    <mergeCell ref="F90:F91"/>
    <mergeCell ref="C85:R85"/>
    <mergeCell ref="C86:R86"/>
    <mergeCell ref="C87:R87"/>
    <mergeCell ref="C88:R88"/>
    <mergeCell ref="Q90:Q91"/>
    <mergeCell ref="R90:R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</mergeCells>
  <printOptions/>
  <pageMargins left="0.3937007874015748" right="0.3937007874015748" top="0.72" bottom="0.76" header="0.17" footer="0.5118110236220472"/>
  <pageSetup horizontalDpi="600" verticalDpi="600" orientation="landscape" paperSize="8" scale="85" r:id="rId1"/>
  <headerFooter alignWithMargins="0">
    <oddHeader>&amp;R&amp;9Załącznik nr 2      
do uchwały . Rady Miejskiej w Szczyrku
nr  XLI/307/2010
z dnia 30  marca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B14" sqref="B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6" t="s">
        <v>117</v>
      </c>
      <c r="B1" s="166"/>
      <c r="C1" s="166"/>
      <c r="D1" s="166"/>
    </row>
    <row r="2" ht="6.75" customHeight="1">
      <c r="A2" s="8"/>
    </row>
    <row r="3" ht="12.75">
      <c r="D3" s="5" t="s">
        <v>27</v>
      </c>
    </row>
    <row r="4" spans="1:4" ht="15" customHeight="1">
      <c r="A4" s="165" t="s">
        <v>38</v>
      </c>
      <c r="B4" s="165" t="s">
        <v>2</v>
      </c>
      <c r="C4" s="167" t="s">
        <v>39</v>
      </c>
      <c r="D4" s="167" t="s">
        <v>155</v>
      </c>
    </row>
    <row r="5" spans="1:4" ht="15" customHeight="1">
      <c r="A5" s="165"/>
      <c r="B5" s="165"/>
      <c r="C5" s="165"/>
      <c r="D5" s="167"/>
    </row>
    <row r="6" spans="1:4" ht="15.75" customHeight="1">
      <c r="A6" s="165"/>
      <c r="B6" s="165"/>
      <c r="C6" s="165"/>
      <c r="D6" s="167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10" t="s">
        <v>5</v>
      </c>
      <c r="B8" s="45" t="s">
        <v>109</v>
      </c>
      <c r="C8" s="10"/>
      <c r="D8" s="46">
        <v>21716440</v>
      </c>
    </row>
    <row r="9" spans="1:4" s="22" customFormat="1" ht="21" customHeight="1">
      <c r="A9" s="10" t="s">
        <v>6</v>
      </c>
      <c r="B9" s="45" t="s">
        <v>4</v>
      </c>
      <c r="C9" s="10"/>
      <c r="D9" s="46">
        <v>28310217</v>
      </c>
    </row>
    <row r="10" spans="1:4" s="22" customFormat="1" ht="26.25" customHeight="1">
      <c r="A10" s="10" t="s">
        <v>7</v>
      </c>
      <c r="B10" s="45" t="s">
        <v>110</v>
      </c>
      <c r="C10" s="10"/>
      <c r="D10" s="46">
        <v>6593777</v>
      </c>
    </row>
    <row r="11" spans="1:4" ht="18.75" customHeight="1">
      <c r="A11" s="165" t="s">
        <v>14</v>
      </c>
      <c r="B11" s="165"/>
      <c r="C11" s="31"/>
      <c r="D11" s="32">
        <v>10975609</v>
      </c>
    </row>
    <row r="12" spans="1:4" ht="54" customHeight="1">
      <c r="A12" s="11" t="s">
        <v>5</v>
      </c>
      <c r="B12" s="101" t="s">
        <v>156</v>
      </c>
      <c r="C12" s="11" t="s">
        <v>15</v>
      </c>
      <c r="D12" s="26">
        <v>9500000</v>
      </c>
    </row>
    <row r="13" spans="1:4" ht="18.75" customHeight="1">
      <c r="A13" s="12" t="s">
        <v>6</v>
      </c>
      <c r="B13" s="13" t="s">
        <v>9</v>
      </c>
      <c r="C13" s="12" t="s">
        <v>15</v>
      </c>
      <c r="D13" s="24">
        <v>664420</v>
      </c>
    </row>
    <row r="14" spans="1:4" ht="39.75" customHeight="1">
      <c r="A14" s="12" t="s">
        <v>7</v>
      </c>
      <c r="B14" s="14" t="s">
        <v>59</v>
      </c>
      <c r="C14" s="12" t="s">
        <v>32</v>
      </c>
      <c r="D14" s="24"/>
    </row>
    <row r="15" spans="1:4" ht="18.75" customHeight="1">
      <c r="A15" s="12" t="s">
        <v>0</v>
      </c>
      <c r="B15" s="13" t="s">
        <v>17</v>
      </c>
      <c r="C15" s="12" t="s">
        <v>33</v>
      </c>
      <c r="D15" s="24"/>
    </row>
    <row r="16" spans="1:4" ht="18.75" customHeight="1">
      <c r="A16" s="12" t="s">
        <v>8</v>
      </c>
      <c r="B16" s="13" t="s">
        <v>60</v>
      </c>
      <c r="C16" s="12" t="s">
        <v>66</v>
      </c>
      <c r="D16" s="24" t="s">
        <v>13</v>
      </c>
    </row>
    <row r="17" spans="1:8" ht="18.75" customHeight="1">
      <c r="A17" s="12" t="s">
        <v>10</v>
      </c>
      <c r="B17" s="13" t="s">
        <v>11</v>
      </c>
      <c r="C17" s="12" t="s">
        <v>16</v>
      </c>
      <c r="D17" s="24"/>
      <c r="H17" s="22"/>
    </row>
    <row r="18" spans="1:4" ht="18.75" customHeight="1">
      <c r="A18" s="12" t="s">
        <v>12</v>
      </c>
      <c r="B18" s="13" t="s">
        <v>67</v>
      </c>
      <c r="C18" s="12" t="s">
        <v>40</v>
      </c>
      <c r="D18" s="24"/>
    </row>
    <row r="19" spans="1:4" ht="18.75" customHeight="1">
      <c r="A19" s="12" t="s">
        <v>19</v>
      </c>
      <c r="B19" s="16" t="s">
        <v>31</v>
      </c>
      <c r="C19" s="15" t="s">
        <v>18</v>
      </c>
      <c r="D19" s="25">
        <v>811189</v>
      </c>
    </row>
    <row r="20" spans="1:4" ht="18.75" customHeight="1">
      <c r="A20" s="165" t="s">
        <v>61</v>
      </c>
      <c r="B20" s="165"/>
      <c r="C20" s="31"/>
      <c r="D20" s="32">
        <v>4381832</v>
      </c>
    </row>
    <row r="21" spans="1:4" ht="65.25" customHeight="1">
      <c r="A21" s="11" t="s">
        <v>5</v>
      </c>
      <c r="B21" s="101" t="s">
        <v>157</v>
      </c>
      <c r="C21" s="11" t="s">
        <v>21</v>
      </c>
      <c r="D21" s="26">
        <v>3500002</v>
      </c>
    </row>
    <row r="22" spans="1:4" ht="18.75" customHeight="1">
      <c r="A22" s="12" t="s">
        <v>6</v>
      </c>
      <c r="B22" s="13" t="s">
        <v>20</v>
      </c>
      <c r="C22" s="12" t="s">
        <v>21</v>
      </c>
      <c r="D22" s="24">
        <v>97675</v>
      </c>
    </row>
    <row r="23" spans="1:4" ht="38.25">
      <c r="A23" s="12" t="s">
        <v>7</v>
      </c>
      <c r="B23" s="14" t="s">
        <v>36</v>
      </c>
      <c r="C23" s="12" t="s">
        <v>37</v>
      </c>
      <c r="D23" s="24">
        <v>784155</v>
      </c>
    </row>
    <row r="24" spans="1:4" ht="18.75" customHeight="1">
      <c r="A24" s="12" t="s">
        <v>0</v>
      </c>
      <c r="B24" s="13" t="s">
        <v>34</v>
      </c>
      <c r="C24" s="12" t="s">
        <v>29</v>
      </c>
      <c r="D24" s="24"/>
    </row>
    <row r="25" spans="1:4" ht="18.75" customHeight="1">
      <c r="A25" s="12" t="s">
        <v>8</v>
      </c>
      <c r="B25" s="13" t="s">
        <v>35</v>
      </c>
      <c r="C25" s="12" t="s">
        <v>23</v>
      </c>
      <c r="D25" s="24"/>
    </row>
    <row r="26" spans="1:4" ht="18.75" customHeight="1">
      <c r="A26" s="12" t="s">
        <v>10</v>
      </c>
      <c r="B26" s="13" t="s">
        <v>68</v>
      </c>
      <c r="C26" s="12" t="s">
        <v>24</v>
      </c>
      <c r="D26" s="24"/>
    </row>
    <row r="27" spans="1:4" ht="18.75" customHeight="1">
      <c r="A27" s="15" t="s">
        <v>12</v>
      </c>
      <c r="B27" s="16" t="s">
        <v>25</v>
      </c>
      <c r="C27" s="15" t="s">
        <v>22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3
do uchwały Rady Miejskiej w Szczyrku
nr LXI/307/2010
z dnia 30 marca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2010-03-31T11:16:06Z</cp:lastPrinted>
  <dcterms:created xsi:type="dcterms:W3CDTF">1998-12-09T13:02:10Z</dcterms:created>
  <dcterms:modified xsi:type="dcterms:W3CDTF">2010-04-01T10:40:50Z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