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1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6a" sheetId="8" r:id="rId8"/>
    <sheet name="7" sheetId="9" r:id="rId9"/>
    <sheet name="8" sheetId="10" r:id="rId10"/>
    <sheet name="9" sheetId="11" r:id="rId11"/>
    <sheet name="10" sheetId="12" r:id="rId12"/>
    <sheet name="11 uchwała" sheetId="13" r:id="rId13"/>
    <sheet name="11" sheetId="14" r:id="rId14"/>
    <sheet name="pusty" sheetId="15" r:id="rId15"/>
    <sheet name="pusty1" sheetId="16" r:id="rId16"/>
    <sheet name="pusty2" sheetId="17" r:id="rId17"/>
    <sheet name="pusty3" sheetId="18" r:id="rId18"/>
    <sheet name="pusty4" sheetId="19" r:id="rId19"/>
    <sheet name="pusty5" sheetId="20" r:id="rId20"/>
    <sheet name="pusty6" sheetId="21" r:id="rId21"/>
  </sheets>
  <definedNames/>
  <calcPr fullCalcOnLoad="1"/>
</workbook>
</file>

<file path=xl/comments1.xml><?xml version="1.0" encoding="utf-8"?>
<comments xmlns="http://schemas.openxmlformats.org/spreadsheetml/2006/main">
  <authors>
    <author>Kazimiera Egielman</author>
  </authors>
  <commentList>
    <comment ref="D43" authorId="0">
      <text>
        <r>
          <rPr>
            <b/>
            <sz val="8"/>
            <rFont val="Tahoma"/>
            <family val="0"/>
          </rPr>
          <t>Kazimiera Egielman: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<sst xmlns="http://schemas.openxmlformats.org/spreadsheetml/2006/main" count="963" uniqueCount="515">
  <si>
    <t>Wyszczególnienie</t>
  </si>
  <si>
    <t>4.</t>
  </si>
  <si>
    <t>Dział</t>
  </si>
  <si>
    <t>Rozdział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</si>
  <si>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</si>
  <si>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</si>
  <si>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</si>
  <si>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</si>
  <si>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</si>
  <si>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</si>
  <si>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</si>
  <si>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</si>
  <si>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</si>
  <si>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</si>
  <si>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</si>
  <si>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</si>
  <si>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</si>
  <si>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</si>
  <si>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</si>
  <si>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</si>
  <si>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</si>
  <si>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</si>
  <si>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</si>
  <si>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</si>
  <si>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</si>
  <si>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</si>
  <si>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</si>
  <si>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</si>
  <si>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</si>
  <si>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</si>
  <si>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</si>
  <si>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</si>
  <si>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</si>
  <si>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</si>
  <si>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</si>
  <si>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</si>
  <si>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</si>
  <si>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</si>
  <si>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</si>
  <si>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</si>
  <si>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</si>
  <si>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</si>
  <si>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</si>
  <si>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</si>
  <si>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</si>
  <si>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</si>
  <si>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</si>
  <si>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</si>
  <si>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</si>
  <si>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</si>
  <si>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</si>
  <si>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</si>
  <si>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</si>
  <si>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</si>
  <si>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</si>
  <si>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</si>
  <si>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</si>
  <si>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</si>
  <si>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</si>
  <si>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</si>
  <si>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</si>
  <si>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</si>
  <si>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2009 r.</t>
  </si>
  <si>
    <t>Plan przychodów i wydatków zakładów budżetowych, gospodarstw pomocniczych</t>
  </si>
  <si>
    <t>Lp.</t>
  </si>
  <si>
    <t>Wydatki jednostek pomocniczych w 2007 r.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</si>
  <si>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</si>
  <si>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</si>
  <si>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</si>
  <si>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</si>
  <si>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</si>
  <si>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</si>
  <si>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</si>
  <si>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</si>
  <si>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</si>
  <si>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</si>
  <si>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</si>
  <si>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</si>
  <si>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</si>
  <si>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</si>
  <si>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</si>
  <si>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</si>
  <si>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</si>
  <si>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</si>
  <si>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</si>
  <si>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Przychody*</t>
  </si>
  <si>
    <t>Nazwa jednostki
 otrzymującej dotację</t>
  </si>
  <si>
    <t>Zakres</t>
  </si>
  <si>
    <t>Dotacje przedmiotowe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</si>
  <si>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</si>
  <si>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</si>
  <si>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</si>
  <si>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</si>
  <si>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</si>
  <si>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</si>
  <si>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</si>
  <si>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</si>
  <si>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</si>
  <si>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</si>
  <si>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</si>
  <si>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</si>
  <si>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</si>
  <si>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</si>
  <si>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</si>
  <si>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</si>
  <si>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</si>
  <si>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</si>
  <si>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</si>
  <si>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</si>
  <si>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</si>
  <si>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2.1</t>
  </si>
  <si>
    <t>Dotacje</t>
  </si>
  <si>
    <t>Ogółem wydatki</t>
  </si>
  <si>
    <t>Wydatki
z tytułu poręczeń
i gwarancji</t>
  </si>
  <si>
    <t>Gospodarki Zasobem Geodezyjnym i Kartograficznym</t>
  </si>
  <si>
    <t>Prognoza</t>
  </si>
  <si>
    <t>pożyczek</t>
  </si>
  <si>
    <t>kredytów</t>
  </si>
  <si>
    <t>pożyczki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</si>
  <si>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</si>
  <si>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</si>
  <si>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</si>
  <si>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</si>
  <si>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</si>
  <si>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</si>
  <si>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</si>
  <si>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</si>
  <si>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</si>
  <si>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</si>
  <si>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</si>
  <si>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</si>
  <si>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</si>
  <si>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</si>
  <si>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</si>
  <si>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</si>
  <si>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</si>
  <si>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Źródło dochodów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</si>
  <si>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</si>
  <si>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</si>
  <si>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</si>
  <si>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</si>
  <si>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</si>
  <si>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</si>
  <si>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</si>
  <si>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</si>
  <si>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</si>
  <si>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</si>
  <si>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</si>
  <si>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</si>
  <si>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</si>
  <si>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</si>
  <si>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</si>
  <si>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</si>
  <si>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</si>
  <si>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</si>
  <si>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</si>
  <si>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</si>
  <si>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</si>
  <si>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</si>
  <si>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</si>
  <si>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</si>
  <si>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</si>
  <si>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1.1.1</t>
  </si>
  <si>
    <t>1.1.2</t>
  </si>
  <si>
    <t>1.2.1</t>
  </si>
  <si>
    <t>1.2.2</t>
  </si>
  <si>
    <t xml:space="preserve">kredytów i pożyczek </t>
  </si>
  <si>
    <t>6.1</t>
  </si>
  <si>
    <t>6.2</t>
  </si>
  <si>
    <t>6.3</t>
  </si>
  <si>
    <t>6.4</t>
  </si>
  <si>
    <t>Zaciągnięte zobowiązania (bez prefinansowania) z tytułu:</t>
  </si>
  <si>
    <r>
      <t xml:space="preserve">spłaty zadłużenia </t>
    </r>
    <r>
      <rPr>
        <sz val="10"/>
        <rFont val="Arial"/>
        <family val="2"/>
      </rPr>
      <t>(art. 169 ust. 1)        (2:3)</t>
    </r>
  </si>
  <si>
    <t>z tego źródła finansowania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</si>
  <si>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</si>
  <si>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</si>
  <si>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</si>
  <si>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</si>
  <si>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</si>
  <si>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</si>
  <si>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Dochody i wydatki związane z realizacją zadań z zakresu administracji rządowej wykonywanych na podstawie porozumień z organami administracji rządowej w 2007 r.</t>
  </si>
  <si>
    <t>GOSPODARKA MIESZKANIOWA</t>
  </si>
  <si>
    <t xml:space="preserve">ADMINISTRACJA PUBLICZNA </t>
  </si>
  <si>
    <t>URZĘDY NACZELNYCH ORGANÓW WŁADZY PAŃSTWOWEJ, KONTROLI I OCHRONY PRAWA ORAZ SĄDOWNICTWA</t>
  </si>
  <si>
    <t xml:space="preserve">BEZPIECZEŃSTWO PUBLICZNE I OCHRONA PRZECIWPOŻAROWA 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</si>
  <si>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</si>
  <si>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</si>
  <si>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</si>
  <si>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</si>
  <si>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010</t>
  </si>
  <si>
    <t>ROLNICTWO I ŁOWIECTWO</t>
  </si>
  <si>
    <t>01030</t>
  </si>
  <si>
    <t>Izby rolnicze</t>
  </si>
  <si>
    <t>600</t>
  </si>
  <si>
    <t>TRANSPORT I ŁĄCZNOŚĆ</t>
  </si>
  <si>
    <t>60016</t>
  </si>
  <si>
    <t>Drogi publiczne gminne</t>
  </si>
  <si>
    <t>630</t>
  </si>
  <si>
    <t>TURYSTYKA</t>
  </si>
  <si>
    <t>63095</t>
  </si>
  <si>
    <t>Pozostała działalność</t>
  </si>
  <si>
    <t>700</t>
  </si>
  <si>
    <t>70001</t>
  </si>
  <si>
    <t>Zakłady gospodarki mieszkaniowej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</si>
  <si>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</si>
  <si>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</si>
  <si>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</si>
  <si>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</si>
  <si>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</si>
  <si>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</si>
  <si>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</si>
  <si>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</si>
  <si>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750</t>
  </si>
  <si>
    <t>ADMINISTRACJA PUBLICZNA</t>
  </si>
  <si>
    <t>75011</t>
  </si>
  <si>
    <t>75022</t>
  </si>
  <si>
    <t>Rady miast</t>
  </si>
  <si>
    <t>75023</t>
  </si>
  <si>
    <t>Urzędy miast</t>
  </si>
  <si>
    <t>75095</t>
  </si>
  <si>
    <t>751</t>
  </si>
  <si>
    <t>75101</t>
  </si>
  <si>
    <t>Urzędy naczelnych organów władzy państwowej, kontroli i ochrony prawa (zadania zlecone)</t>
  </si>
  <si>
    <t>754</t>
  </si>
  <si>
    <t>BEZPIECZEŃSTWO PUBLICZNE I OCHRONA PRZECIWPOŻAROWA</t>
  </si>
  <si>
    <t>75412</t>
  </si>
  <si>
    <t>Ochotnicze straże pożarne</t>
  </si>
  <si>
    <t>75414</t>
  </si>
  <si>
    <t>Obrona cywilna (zadania powierzone)</t>
  </si>
  <si>
    <t>756</t>
  </si>
  <si>
    <t>758</t>
  </si>
  <si>
    <t>75818</t>
  </si>
  <si>
    <t>Rezerwy ogólne i celowe</t>
  </si>
  <si>
    <t>801</t>
  </si>
  <si>
    <t>80101</t>
  </si>
  <si>
    <t>Szkoły podstawowe</t>
  </si>
  <si>
    <t>80104</t>
  </si>
  <si>
    <t>Przedszkola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</si>
  <si>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</si>
  <si>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</si>
  <si>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</si>
  <si>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</si>
  <si>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</si>
  <si>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</si>
  <si>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80195</t>
  </si>
  <si>
    <t>851</t>
  </si>
  <si>
    <t>OCHRONA ZDROWIA</t>
  </si>
  <si>
    <t>85153</t>
  </si>
  <si>
    <t>85154</t>
  </si>
  <si>
    <t>Przeciwdziałanie alkoholizmowi</t>
  </si>
  <si>
    <t>852</t>
  </si>
  <si>
    <t>85202</t>
  </si>
  <si>
    <t xml:space="preserve">Domy Pomocy Społecznej </t>
  </si>
  <si>
    <t>85212</t>
  </si>
  <si>
    <t>85213</t>
  </si>
  <si>
    <t>Składki na ubezpieczenia zdrowotne opłacane za osoby pobierające niektóre świadczenia z pomocy społecznej oraz niektóre świadczenia rodzinne (zadania zlecone)</t>
  </si>
  <si>
    <t>85214</t>
  </si>
  <si>
    <t>Zasiłki i pomoc w naturze oraz składki na ubezpieczenia społeczne i zdrowotne (zadania zlecone)</t>
  </si>
  <si>
    <t>85215</t>
  </si>
  <si>
    <t>85219</t>
  </si>
  <si>
    <t>Ośrodki pomocy społecznej</t>
  </si>
  <si>
    <t>85228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</si>
  <si>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</si>
  <si>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</si>
  <si>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</si>
  <si>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</si>
  <si>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</si>
  <si>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</si>
  <si>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</si>
  <si>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</si>
  <si>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</si>
  <si>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</si>
  <si>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</si>
  <si>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</si>
  <si>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</si>
  <si>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</si>
  <si>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</si>
  <si>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</si>
  <si>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</si>
  <si>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</si>
  <si>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</si>
  <si>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</si>
  <si>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92116</t>
  </si>
  <si>
    <t>Biblioteki</t>
  </si>
  <si>
    <t>92109</t>
  </si>
  <si>
    <t>Domy i ośrodki kultury, świetlice i kluby</t>
  </si>
  <si>
    <t>92195</t>
  </si>
  <si>
    <t>926</t>
  </si>
  <si>
    <t>KULTURA FIZYCZNA I SPORT</t>
  </si>
  <si>
    <t>92605</t>
  </si>
  <si>
    <t>Zadania w zakresie kultury fizycznej i sportu</t>
  </si>
  <si>
    <t>Urzędy wojewódzkie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</si>
  <si>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</si>
  <si>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</si>
  <si>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</si>
  <si>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Świadczenia rodzinne, zaliczka alimentacyjna oraz składki na ubezpieczenia emerytalne i rentowe z ubezpieczenia społecznego</t>
  </si>
  <si>
    <t>Wynagro-
dzenia i pochodne od wynagrodzeń</t>
  </si>
  <si>
    <t>90005</t>
  </si>
  <si>
    <t>Ochrona powietrza atmosferycznego i klimatu</t>
  </si>
  <si>
    <t>75647</t>
  </si>
  <si>
    <t>Pobór podatków, opłat i niepodatkowych należności budżetowych</t>
  </si>
  <si>
    <t>wynagrodzenia i pochodne od wynagrodzeń</t>
  </si>
  <si>
    <t>Wydatki
ogółem
(6+9)</t>
  </si>
  <si>
    <t>Przelewy od wojewody i od wojewódzkiego inspektora ochrony środowiska</t>
  </si>
  <si>
    <t>Usuwanie wyrobów azbestowych na terenie Miasta Szczyrk</t>
  </si>
  <si>
    <t>Usługi opiekuńcze i specjalistyczne usługi opiekuńcze (zadania zlecone)</t>
  </si>
  <si>
    <t>Zasiłki i pomoc w naturze oraz składki na ubezpieczenia społeczne i zdrowotne</t>
  </si>
  <si>
    <t>757</t>
  </si>
  <si>
    <t>OBSŁUGA DŁUGU PUBLICZNEGO</t>
  </si>
  <si>
    <t>Urząd Miejski w Szczyrku</t>
  </si>
  <si>
    <t>Zakup komputerów i programów dla Urzędu Miejskiego</t>
  </si>
  <si>
    <t>9.</t>
  </si>
  <si>
    <t>10.</t>
  </si>
  <si>
    <t>Rozbudowa oświetlenia ulicznego</t>
  </si>
  <si>
    <t>Rozbudowa kanalizacji sanitarnej w Szczyrku</t>
  </si>
  <si>
    <t>Wpływy z opłat za zarząd, użytkowanie i użytkowanie wieczyste nieruchomości</t>
  </si>
  <si>
    <t>Wpływy z tytułu przekształcenia prawa użytkowania wieczystego przysługującego osobom fizycznym w prawo własności</t>
  </si>
  <si>
    <t>Pozostałe odsetki</t>
  </si>
  <si>
    <t>Dochody jednostek samorządu terytorialnego związane z realizacją zadań z zakresu administracji rządowej oraz innych zadań zleconych ustawami</t>
  </si>
  <si>
    <t>Udziały w podatku dochodowym od osób fizycznych</t>
  </si>
  <si>
    <t>Udziały w podatku dochodowym od osób prawnych</t>
  </si>
  <si>
    <t>Podatek od nieruchomości</t>
  </si>
  <si>
    <t>Podatek rolny</t>
  </si>
  <si>
    <t>Podatek leśny</t>
  </si>
  <si>
    <t>Podatki od środków transportowych</t>
  </si>
  <si>
    <t>Podatki od spadków i darowizn</t>
  </si>
  <si>
    <t>Wpływy z opłaty skarbowej</t>
  </si>
  <si>
    <t>Wpływy z opłaty targowej</t>
  </si>
  <si>
    <t>Wpływy z opłaty miejscowej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</si>
  <si>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</si>
  <si>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</si>
  <si>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</si>
  <si>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w tym:                                                                                                                  Część oświatowa subwencji ogólnej dla jednostek samorządu terytorialnego</t>
  </si>
  <si>
    <t>Wpływy z usług</t>
  </si>
  <si>
    <t>Dotacje celowe otrzymane z budżetu państwa na realizację zadań bieżących z zakresu administracji rządowej oraz innych zadań zleconych gminie (związkom gmin) ustawami</t>
  </si>
  <si>
    <t>Środki na dofinansowanie własnych inwestycji gmin na zadanie "Rozbudowa kanalizacji sanitarnej" w Szczyrku, pozyskane ze Zintegrowanego Programu Operacyjnego Rozwoju Regionalnego</t>
  </si>
  <si>
    <t xml:space="preserve">Subwencja ogólna dla jednostek samorządu terytorialnego </t>
  </si>
  <si>
    <t>Wpływy z różnych opłat</t>
  </si>
  <si>
    <t>Urzędy Wojewódzkie (zadania zlecone)</t>
  </si>
  <si>
    <t>Zwalczanie narkomanii</t>
  </si>
  <si>
    <t>Wydatki
ogółem
(5+8)</t>
  </si>
  <si>
    <t>Wynagrodzenia     i pochodne od wynagrodzeń</t>
  </si>
  <si>
    <t>__________</t>
  </si>
  <si>
    <t>_____________</t>
  </si>
  <si>
    <t xml:space="preserve">Miejski Ośrodek Kultury, Promocji i Informacji </t>
  </si>
  <si>
    <t>Biblioteka</t>
  </si>
  <si>
    <t>Zapewnienie bezpieczeństwa osobom przebywającym w górach, zagospodarowanie górskich szlaków turystycznych</t>
  </si>
  <si>
    <t>Podnoszenie wiedzy pożarniczej wśród młodzieży poprzez oragnizowanie konkursów, turniejów, zawodów sportowo-pożarniczych, prowadzenie profilaktycznej działalności informacyjnej i edukacyjnej w zakresie ochrony przeciwpożarowej</t>
  </si>
  <si>
    <t>Organizowanie rajdów, konkursów o tematyce wychowania obywatelsko-patriotycznego</t>
  </si>
  <si>
    <t>Upowszechnienie kultury fizycznej i sportu</t>
  </si>
  <si>
    <t>Zintegrowany Program Operacyjny Rozwoju Regionalnego 2004-2006</t>
  </si>
  <si>
    <t>Priorytet 1 Rozbudowa i modernizacja infrastrukutry służącej wzmacnianiu konkurencyjności regionów i Priorytetu 3 Rozwój lokalny</t>
  </si>
  <si>
    <t>1.2 Infrastruktura ochrony środowiska</t>
  </si>
  <si>
    <t>11.</t>
  </si>
  <si>
    <t>12.</t>
  </si>
  <si>
    <t>Kwota dochodów do odprowadzenia do budżetu państwa</t>
  </si>
  <si>
    <r>
      <t>§</t>
    </r>
    <r>
      <rPr>
        <b/>
        <sz val="10"/>
        <rFont val="Arial CE"/>
        <family val="0"/>
      </rPr>
      <t xml:space="preserve"> 2910</t>
    </r>
  </si>
  <si>
    <t>Zobowiązania wg tytułów dłużnych:</t>
  </si>
  <si>
    <t>Planowane w roku budżetowym:</t>
  </si>
  <si>
    <t>kredyty:</t>
  </si>
  <si>
    <t>Obsługa długu</t>
  </si>
  <si>
    <t>Spłata rat kapitałowych</t>
  </si>
  <si>
    <t>Spłata odsetek</t>
  </si>
  <si>
    <t>Urzędy naczelnych organów władzy państwowej, kontroli i ochrony prawa</t>
  </si>
  <si>
    <r>
      <t xml:space="preserve">długu </t>
    </r>
    <r>
      <rPr>
        <sz val="10"/>
        <rFont val="Arial"/>
        <family val="2"/>
      </rPr>
      <t>(art. 170 ust. 1)         (1-2.1):3</t>
    </r>
  </si>
  <si>
    <r>
      <t xml:space="preserve">długu po uwzględnieniu wyłączeń </t>
    </r>
    <r>
      <rPr>
        <sz val="10"/>
        <rFont val="Arial"/>
        <family val="2"/>
      </rPr>
      <t>(art. 170 ust. 3)</t>
    </r>
  </si>
  <si>
    <r>
      <t xml:space="preserve">spłaty zadłużenia po uwzględnieniu wyłączeń                           </t>
    </r>
    <r>
      <rPr>
        <sz val="10"/>
        <rFont val="Arial"/>
        <family val="2"/>
      </rPr>
      <t>(art. 169 ust. 3)      (2.1+2.3):3</t>
    </r>
  </si>
  <si>
    <t>wynagrodzenia        i pochodne od wynagrodzeń</t>
  </si>
  <si>
    <t>Zagospodarowanie Szczyrku Centrum</t>
  </si>
  <si>
    <t>Umorzenia pożyczek</t>
  </si>
  <si>
    <t>5.1</t>
  </si>
  <si>
    <t>5.2</t>
  </si>
  <si>
    <t>5.3</t>
  </si>
  <si>
    <t>5.4</t>
  </si>
  <si>
    <t>5.5</t>
  </si>
  <si>
    <t>wyłączenia na podstawie art. 170 ust. 3 ustawy o finanasach publicznych</t>
  </si>
  <si>
    <t>wyłączenia na podstawie art. 169 ust. 3 ustawy o finansach publicznych</t>
  </si>
  <si>
    <t>5.6</t>
  </si>
  <si>
    <r>
      <t xml:space="preserve">spłaty zadłużenia </t>
    </r>
    <r>
      <rPr>
        <sz val="10"/>
        <rFont val="Arial"/>
        <family val="2"/>
      </rPr>
      <t>(art. 169 ust. 1)        (2:4)</t>
    </r>
  </si>
  <si>
    <r>
      <t xml:space="preserve">długu </t>
    </r>
    <r>
      <rPr>
        <sz val="10"/>
        <rFont val="Arial"/>
        <family val="2"/>
      </rPr>
      <t>(art. 170 ust. 1)         (1:4)</t>
    </r>
  </si>
  <si>
    <t>2.2</t>
  </si>
  <si>
    <t>w tym:                                             rezerwa ogólna</t>
  </si>
  <si>
    <t>Dotacje na realizację zadań określonych w Gminnym Programie Profilaktyki i Rozwiązywania Problemów Alkoholowych, Przeciwdziałania Narkomanii i Przemocy w Rodzinie</t>
  </si>
  <si>
    <t>75702</t>
  </si>
  <si>
    <t>Obłsuga papierów wartościowych, kredytów i pożyczek jednostek samorządu terytorialnego</t>
  </si>
  <si>
    <r>
      <t>§</t>
    </r>
    <r>
      <rPr>
        <b/>
        <sz val="10"/>
        <rFont val="Arial CE"/>
        <family val="0"/>
      </rPr>
      <t xml:space="preserve"> 0690    </t>
    </r>
    <r>
      <rPr>
        <b/>
        <sz val="10"/>
        <rFont val="Arial"/>
        <family val="0"/>
      </rPr>
      <t>§</t>
    </r>
    <r>
      <rPr>
        <b/>
        <sz val="10"/>
        <rFont val="Arial CE"/>
        <family val="0"/>
      </rPr>
      <t xml:space="preserve"> 0830</t>
    </r>
  </si>
  <si>
    <t>63003</t>
  </si>
  <si>
    <t>Zadania w zakresie upowszechniania turystyki</t>
  </si>
  <si>
    <t>Dodatki mieszkaniowe</t>
  </si>
  <si>
    <t>Wpływy z różnych dochodów</t>
  </si>
  <si>
    <t>Wydatki budżetu Miasta Szczyrk na  2008 r.</t>
  </si>
  <si>
    <t>Plan
na 2008r.
(5+10)</t>
  </si>
  <si>
    <t>Dochody budżetu Miasta Szczyrk na 2008 r.</t>
  </si>
  <si>
    <t>Środki</t>
  </si>
  <si>
    <t>2008 do 2010</t>
  </si>
  <si>
    <t>z budżetu krajowego</t>
  </si>
  <si>
    <t>z budżetu UE</t>
  </si>
  <si>
    <t>i kredyty</t>
  </si>
  <si>
    <t>z tego: 2008 r.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</si>
  <si>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</si>
  <si>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</si>
  <si>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</si>
  <si>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</si>
  <si>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</si>
  <si>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</si>
  <si>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</si>
  <si>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</si>
  <si>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</si>
  <si>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2008 r</t>
  </si>
  <si>
    <t>4 159 752</t>
  </si>
  <si>
    <t>3 535 789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</si>
  <si>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</si>
  <si>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</si>
  <si>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</si>
  <si>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</si>
  <si>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</si>
  <si>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</si>
  <si>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Budowa 4 parkingów przy obiektach turystycznych (Leśniczówka, Solisko, Hala Pośrednia, Skalite)</t>
  </si>
  <si>
    <t>630-63003</t>
  </si>
  <si>
    <t>Z tego: 2008r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</si>
  <si>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</si>
  <si>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</si>
  <si>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</si>
  <si>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</si>
  <si>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Z tego:2008 r</t>
  </si>
  <si>
    <t>2009 r</t>
  </si>
  <si>
    <t>2010 r</t>
  </si>
  <si>
    <t>Regionalny Program Operacyjny Województwa Śląskiego</t>
  </si>
  <si>
    <t>3.2.2 Infrastruktura okołoturystyczna/Podmioty publiczne</t>
  </si>
  <si>
    <t>Wytyczenie szlaku turystycznego oraz przygotowanie i uzbrojenie terenu pod budowę kolei gondolowej Szczyrk – Górka w kierunku Klimczoka</t>
  </si>
  <si>
    <t>Z tego: 2008 r.</t>
  </si>
  <si>
    <t>3.2.2 Infrastruktura okołoturystyczna/podmioty publiczne</t>
  </si>
  <si>
    <t>Zagospodarowanie terenu wokół amfiteatru wraz z parkingiem oraz budowa widowni amfiteatru</t>
  </si>
  <si>
    <t>921-92195-</t>
  </si>
  <si>
    <t>Z tego 2008 r</t>
  </si>
  <si>
    <t>Program Rozwoju Subregionu Regionalnego Programu Operacyjnego Województwa Śląskiego</t>
  </si>
  <si>
    <t>IV Kultura</t>
  </si>
  <si>
    <t>4.1 Infrastruktura kultury</t>
  </si>
  <si>
    <t>Utworzenie Beskidzkiego Centrum Kultury Narciarstwa</t>
  </si>
  <si>
    <t>Z tego: 2008 r</t>
  </si>
  <si>
    <t>V Środowisko</t>
  </si>
  <si>
    <t>5.3 Czyste powietrze i odnawialne źródła  energii</t>
  </si>
  <si>
    <t>Termomodernizacja budynku kina „Beskid” w Szczyrku</t>
  </si>
  <si>
    <t>Klasyfikacja (dział, rozdział, paragraf)</t>
  </si>
  <si>
    <t>Wydatkiw okresie realizacji projektu (całkowita wartośc projektu) (6+7)</t>
  </si>
  <si>
    <t>Wydatki * na programy i projekty realizowane ze środków pochodzących z funduszy strukturalnych i Funduszu spójności w latach 2008-2010</t>
  </si>
  <si>
    <t>Planowane dochody na 2008 r.</t>
  </si>
  <si>
    <t xml:space="preserve">              w tym</t>
  </si>
  <si>
    <t>bieżące</t>
  </si>
  <si>
    <t>majątkowe</t>
  </si>
  <si>
    <t xml:space="preserve">                   w  złotych</t>
  </si>
  <si>
    <t>Wpłaty z tytułu odpłatnego nabycia prawa własności oraz prawa użytkowania wieczystego nieruchomości</t>
  </si>
  <si>
    <t>Wpływy z dywidend</t>
  </si>
  <si>
    <t>Dochody z najmu i dzierżawy składników majątkowych Skarbu Państwa , jednostek samorządu terytorialnego lub innych jednostek zaliczanych do sektora finansów publicznych oraz innych umów o podobnym charakterze</t>
  </si>
  <si>
    <t>Dotacje celowe otrzymane z powiatu na zadania bieżące realizowane na podstawie porozumień (umów) między jednostkami samorządu terytorialnego</t>
  </si>
  <si>
    <t>Podatek od działalności gospodarczej osób fizycznych, opłacanych w formie karty podatkowej</t>
  </si>
  <si>
    <t>Wpływy z opłat za wydanie zezwoleń na sprzedaż alkoholu</t>
  </si>
  <si>
    <t>Dotacje celowe otrzymane z budżetu państwa na realizację własnych zadań bieżących gmin (związków gmin)</t>
  </si>
  <si>
    <t>75075</t>
  </si>
  <si>
    <t>Promocja jednostek samorządu terytorialnego</t>
  </si>
  <si>
    <t>rezerwa celowa na realizację zadań własnych z zakresu zarządzania kryzysowego</t>
  </si>
  <si>
    <t>Środki na dofinansowanie własnych inwestycji gmin na zadania "Zagospodarowanie terenu wokół amfiteatru wraz z parkingiem oraz budowa widowni amfiteatru"z Regionalnego Programu Operacyjnego  Rozwoju Regionalnego Woj.Sląskiego</t>
  </si>
  <si>
    <t>Środki na dofinansowanie własnych inwestycji gmin (związków gmin) na zadania z zakresu turystyki   z Regionalnego Programu Operacyjnego Woj. Śląskiego</t>
  </si>
  <si>
    <t>URZĘDY NACZELNYCH ORGANOW WŁADZY PAŃSTWOWEJ, KONTROLI I OCHRONY PRAWA ORAZ SĄDOWNICTWA</t>
  </si>
  <si>
    <t>Dochody i wydatki związane z realizacją zadań wykonywanych na podstawie porozumień (umów) między jednostkami samorządu terytorialnego w 2008 r.</t>
  </si>
  <si>
    <t>90002</t>
  </si>
  <si>
    <t>Gospodarka odpadami</t>
  </si>
  <si>
    <t>Przychody i rozchody budżetu w 2008r.</t>
  </si>
  <si>
    <t>Dochody i wydatki związane z realizacją zadań z zakresu administracji rządowej i innych zadań zleconych odrębnymi ustawami w 2008 r.</t>
  </si>
  <si>
    <t>Dochody i wydatki związane z realizacją  własnych zadań bieżących gmin z dotacji otrzymanych z budżetu państwa w 2008 roku</t>
  </si>
  <si>
    <t>Dotacje podmiotowe w 2008 r.</t>
  </si>
  <si>
    <t>Dotacje celowe na zadania własne gminy realizowane przez podmioty należące
i nienależące do sektora finansów publicznych w 2008 r.</t>
  </si>
  <si>
    <t>Plan na 2008 r.</t>
  </si>
  <si>
    <t>Aktualizacja gminnego planu gospodarki odpadami oraz aktualizacja gminnego programu ochrony środowiska</t>
  </si>
  <si>
    <t>rok budżetowy 2008 (7+8+9+10)</t>
  </si>
  <si>
    <t>Budowa Centrum Rekreacji(crossowy tor rowerowy i trasa narciarstwa biegowego) w Mieście Szczyrk</t>
  </si>
  <si>
    <t>Rozbudowa i modernizacja ścieżki rowerowo-pieszej w Szczyrku (Deptak nad Żylicą i dalej w kierunku Buczkowic) oraz zagospodarowanie terenu Centrum  miasta Szczyrk</t>
  </si>
  <si>
    <t>Wytyczenie szlaku turystycznego oraz przygotowanie i uzbrojenie terenu pod budowę kolei gondolowej Szczyrk-Górka w kierunku Klimczoka</t>
  </si>
  <si>
    <t>Zagospodarowanie terenu wokół amfiteatru wraz z parkingiem oraz budowa  widowni amfiteatru</t>
  </si>
  <si>
    <t>Limity wydatków na wieloletnie programy inwestycyjne w latach 2008 - 2010</t>
  </si>
  <si>
    <t xml:space="preserve">Projekt zatok autobusowych w Szczyrku Centrum oraz przy Szkołach Nr 1 i 2 </t>
  </si>
  <si>
    <t>Budowa Centrum Rekreacji (crossowy tor rowerowy i trasa narciarstwa biegowego) w mieście Szczyrk</t>
  </si>
  <si>
    <t>Wydatki majątkowe w 2008 r.</t>
  </si>
  <si>
    <t>Wykup działek</t>
  </si>
  <si>
    <t>60013</t>
  </si>
  <si>
    <t>Drogi publiczne wojewódzkie</t>
  </si>
  <si>
    <t>Zmiana sposobu użytkowania części pomieszczeń szkoły podstawowej na przedszkole w Szczyrku Biłej przy ul. Górskiej 104</t>
  </si>
  <si>
    <t>Termomodernizacja budynku Zespołu Szkoły Podstawowej i Gimnazjum nr 1 przy ul. Szkolnej 9 w Szczyrku</t>
  </si>
  <si>
    <t>Zakup komputera i kserokopiarki</t>
  </si>
  <si>
    <t>13.</t>
  </si>
  <si>
    <t>14.</t>
  </si>
  <si>
    <t>15.</t>
  </si>
  <si>
    <t>rok budżetowy 2008 (7+8+9)</t>
  </si>
  <si>
    <t>Kwota długu na dzień 31.12.2007</t>
  </si>
  <si>
    <t>Prognoza kwoty długu i spłat na rok 2008 i lata następne</t>
  </si>
  <si>
    <t>Dochody</t>
  </si>
  <si>
    <t>Wyniki budżetu</t>
  </si>
  <si>
    <t xml:space="preserve">Dotacje celowe otrzymane z budżetu państwa na realizację zadań bieżących z zakresu administracji rządowej oraz innych zadań zleconych gminie (związkom gmin) ustawami </t>
  </si>
  <si>
    <t>900-90001-6050-6058/6059</t>
  </si>
  <si>
    <t xml:space="preserve">KULTURA I OCHRONA DZIEDZICTWA NARODOWEGO </t>
  </si>
  <si>
    <t>Kwota
2008 r.</t>
  </si>
  <si>
    <t>Opłata od posiadania psów</t>
  </si>
  <si>
    <t>Modernizacja i termomodernizacja ZSPIG nr 2 w Szczyrkuprzy ul. Myśliwskiej 154</t>
  </si>
  <si>
    <t>Przebudowa mostu "Za Hańderką"</t>
  </si>
  <si>
    <t>92601</t>
  </si>
  <si>
    <t>Budowa wielofunkcyjnego boiska sportowego ogólniedostępnego dla dzieci i młodzieży</t>
  </si>
  <si>
    <t>90013</t>
  </si>
  <si>
    <t>Schroniska dla zwierząt</t>
  </si>
  <si>
    <t>Obiekty sportowe</t>
  </si>
  <si>
    <t>16.</t>
  </si>
  <si>
    <t>Projekt przebudowy  ul. Klimczoka</t>
  </si>
  <si>
    <t>Rozbudowa i modernizacja ścieżki rowerowo-pieszej w Szczyrku (Deptak nad Żylicą i dalej w kierunku Buczkowic) oraz zagospodarowanie terenu Centrum Miasta Szczyrk</t>
  </si>
  <si>
    <r>
      <t xml:space="preserve">spłaty zadłużenia po uwzględnieniu wyłączeń                           </t>
    </r>
    <r>
      <rPr>
        <sz val="10"/>
        <rFont val="Arial"/>
        <family val="2"/>
      </rPr>
      <t>(art. 169 ust. 3)      (2 - 5.5):4</t>
    </r>
  </si>
  <si>
    <t>Świadczenia rodzinne, zaliczki alimentacyjne oraz składki na ubezpieczenia emerytalne i rentowe z ubezpieczenia społecznego (zadania zlecone)</t>
  </si>
  <si>
    <r>
      <t xml:space="preserve">długu po uwzględnieniu wyłączeń </t>
    </r>
    <r>
      <rPr>
        <sz val="10"/>
        <rFont val="Arial"/>
        <family val="2"/>
      </rPr>
      <t>(art. 170 ust. 3) (1-5.2):4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</si>
</sst>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</numFmts>
  <fonts count="4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right" vertical="top" wrapText="1"/>
    </xf>
    <xf numFmtId="0" fontId="14" fillId="0" borderId="0" xfId="0" applyFont="1" applyAlignment="1">
      <alignment vertical="center"/>
    </xf>
    <xf numFmtId="0" fontId="14" fillId="0" borderId="7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2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7" fillId="2" borderId="2" xfId="0" applyFont="1" applyFill="1" applyBorder="1" applyAlignment="1">
      <alignment vertical="top" wrapText="1"/>
    </xf>
    <xf numFmtId="0" fontId="17" fillId="2" borderId="0" xfId="0" applyFont="1" applyFill="1" applyAlignment="1">
      <alignment/>
    </xf>
    <xf numFmtId="0" fontId="17" fillId="2" borderId="3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0" fontId="14" fillId="2" borderId="0" xfId="0" applyFont="1" applyFill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7" fillId="2" borderId="2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Border="1" applyAlignment="1">
      <alignment horizontal="center" vertical="top" wrapText="1"/>
    </xf>
    <xf numFmtId="49" fontId="17" fillId="2" borderId="3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7" fillId="2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2" borderId="0" xfId="0" applyFont="1" applyFill="1" applyAlignment="1">
      <alignment horizontal="right" vertical="center"/>
    </xf>
    <xf numFmtId="0" fontId="0" fillId="2" borderId="0" xfId="0" applyFont="1" applyFill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vertical="top" wrapText="1"/>
    </xf>
    <xf numFmtId="0" fontId="14" fillId="3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3" fontId="5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7" fillId="2" borderId="10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3" fontId="5" fillId="2" borderId="11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12" fillId="0" borderId="0" xfId="18" applyFont="1" applyBorder="1">
      <alignment/>
      <protection/>
    </xf>
    <xf numFmtId="0" fontId="12" fillId="2" borderId="0" xfId="18" applyFont="1" applyFill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/>
    </xf>
    <xf numFmtId="173" fontId="14" fillId="0" borderId="1" xfId="0" applyNumberFormat="1" applyFont="1" applyBorder="1" applyAlignment="1">
      <alignment horizontal="right" wrapText="1"/>
    </xf>
    <xf numFmtId="173" fontId="14" fillId="0" borderId="1" xfId="0" applyNumberFormat="1" applyFont="1" applyBorder="1" applyAlignment="1">
      <alignment horizontal="right"/>
    </xf>
    <xf numFmtId="0" fontId="17" fillId="2" borderId="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wrapText="1"/>
    </xf>
    <xf numFmtId="0" fontId="14" fillId="2" borderId="1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 wrapText="1"/>
    </xf>
    <xf numFmtId="3" fontId="30" fillId="0" borderId="3" xfId="0" applyNumberFormat="1" applyFont="1" applyBorder="1" applyAlignment="1">
      <alignment horizontal="right" wrapText="1"/>
    </xf>
    <xf numFmtId="3" fontId="29" fillId="2" borderId="3" xfId="0" applyNumberFormat="1" applyFont="1" applyFill="1" applyBorder="1" applyAlignment="1">
      <alignment horizontal="right" wrapText="1"/>
    </xf>
    <xf numFmtId="3" fontId="30" fillId="0" borderId="10" xfId="0" applyNumberFormat="1" applyFont="1" applyBorder="1" applyAlignment="1">
      <alignment horizontal="right" wrapText="1"/>
    </xf>
    <xf numFmtId="3" fontId="29" fillId="2" borderId="10" xfId="0" applyNumberFormat="1" applyFont="1" applyFill="1" applyBorder="1" applyAlignment="1">
      <alignment horizontal="right" wrapText="1"/>
    </xf>
    <xf numFmtId="3" fontId="30" fillId="3" borderId="10" xfId="0" applyNumberFormat="1" applyFont="1" applyFill="1" applyBorder="1" applyAlignment="1">
      <alignment horizontal="right" wrapText="1"/>
    </xf>
    <xf numFmtId="0" fontId="27" fillId="0" borderId="0" xfId="0" applyFont="1" applyAlignment="1">
      <alignment vertical="center"/>
    </xf>
    <xf numFmtId="3" fontId="31" fillId="0" borderId="3" xfId="0" applyNumberFormat="1" applyFont="1" applyBorder="1" applyAlignment="1">
      <alignment horizontal="right" wrapText="1"/>
    </xf>
    <xf numFmtId="0" fontId="28" fillId="0" borderId="0" xfId="0" applyFont="1" applyAlignment="1">
      <alignment vertical="center"/>
    </xf>
    <xf numFmtId="3" fontId="32" fillId="2" borderId="3" xfId="0" applyNumberFormat="1" applyFont="1" applyFill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3" fontId="32" fillId="2" borderId="5" xfId="0" applyNumberFormat="1" applyFont="1" applyFill="1" applyBorder="1" applyAlignment="1">
      <alignment horizontal="right" wrapText="1"/>
    </xf>
    <xf numFmtId="3" fontId="32" fillId="2" borderId="2" xfId="0" applyNumberFormat="1" applyFont="1" applyFill="1" applyBorder="1" applyAlignment="1">
      <alignment horizontal="right" wrapText="1"/>
    </xf>
    <xf numFmtId="3" fontId="32" fillId="2" borderId="10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horizontal="right"/>
    </xf>
    <xf numFmtId="3" fontId="33" fillId="2" borderId="1" xfId="0" applyNumberFormat="1" applyFont="1" applyFill="1" applyBorder="1" applyAlignment="1">
      <alignment horizontal="right"/>
    </xf>
    <xf numFmtId="3" fontId="31" fillId="3" borderId="10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34" fillId="2" borderId="16" xfId="0" applyFont="1" applyFill="1" applyBorder="1" applyAlignment="1">
      <alignment horizontal="center"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34" fillId="2" borderId="17" xfId="0" applyFont="1" applyFill="1" applyBorder="1" applyAlignment="1">
      <alignment horizontal="center" wrapText="1"/>
    </xf>
    <xf numFmtId="0" fontId="35" fillId="0" borderId="18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7" xfId="0" applyFont="1" applyBorder="1" applyAlignment="1">
      <alignment/>
    </xf>
    <xf numFmtId="0" fontId="35" fillId="0" borderId="19" xfId="0" applyFont="1" applyBorder="1" applyAlignment="1">
      <alignment/>
    </xf>
    <xf numFmtId="0" fontId="35" fillId="2" borderId="20" xfId="0" applyFont="1" applyFill="1" applyBorder="1" applyAlignment="1">
      <alignment wrapText="1"/>
    </xf>
    <xf numFmtId="0" fontId="35" fillId="2" borderId="17" xfId="0" applyFont="1" applyFill="1" applyBorder="1" applyAlignment="1">
      <alignment wrapText="1"/>
    </xf>
    <xf numFmtId="0" fontId="35" fillId="0" borderId="17" xfId="0" applyFont="1" applyBorder="1" applyAlignment="1">
      <alignment wrapText="1"/>
    </xf>
    <xf numFmtId="0" fontId="35" fillId="0" borderId="17" xfId="0" applyFont="1" applyBorder="1" applyAlignment="1">
      <alignment horizontal="right" wrapText="1"/>
    </xf>
    <xf numFmtId="3" fontId="35" fillId="0" borderId="17" xfId="0" applyNumberFormat="1" applyFont="1" applyBorder="1" applyAlignment="1">
      <alignment horizontal="right" wrapText="1"/>
    </xf>
    <xf numFmtId="0" fontId="35" fillId="0" borderId="21" xfId="0" applyFont="1" applyBorder="1" applyAlignment="1">
      <alignment/>
    </xf>
    <xf numFmtId="0" fontId="35" fillId="0" borderId="19" xfId="0" applyFont="1" applyBorder="1" applyAlignment="1">
      <alignment wrapText="1"/>
    </xf>
    <xf numFmtId="3" fontId="35" fillId="0" borderId="19" xfId="0" applyNumberFormat="1" applyFont="1" applyBorder="1" applyAlignment="1">
      <alignment horizontal="right" wrapText="1"/>
    </xf>
    <xf numFmtId="3" fontId="35" fillId="0" borderId="19" xfId="0" applyNumberFormat="1" applyFont="1" applyBorder="1" applyAlignment="1">
      <alignment wrapText="1"/>
    </xf>
    <xf numFmtId="0" fontId="35" fillId="0" borderId="22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21" xfId="0" applyFont="1" applyBorder="1" applyAlignment="1">
      <alignment/>
    </xf>
    <xf numFmtId="0" fontId="35" fillId="2" borderId="16" xfId="0" applyFont="1" applyFill="1" applyBorder="1" applyAlignment="1">
      <alignment wrapText="1"/>
    </xf>
    <xf numFmtId="3" fontId="35" fillId="2" borderId="16" xfId="0" applyNumberFormat="1" applyFont="1" applyFill="1" applyBorder="1" applyAlignment="1">
      <alignment wrapText="1"/>
    </xf>
    <xf numFmtId="3" fontId="35" fillId="2" borderId="17" xfId="0" applyNumberFormat="1" applyFont="1" applyFill="1" applyBorder="1" applyAlignment="1">
      <alignment wrapText="1"/>
    </xf>
    <xf numFmtId="0" fontId="35" fillId="2" borderId="20" xfId="0" applyFont="1" applyFill="1" applyBorder="1" applyAlignment="1">
      <alignment/>
    </xf>
    <xf numFmtId="0" fontId="35" fillId="0" borderId="23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24" xfId="0" applyFont="1" applyBorder="1" applyAlignment="1">
      <alignment horizontal="right"/>
    </xf>
    <xf numFmtId="0" fontId="35" fillId="2" borderId="25" xfId="0" applyFont="1" applyFill="1" applyBorder="1" applyAlignment="1">
      <alignment horizontal="center" vertical="justify"/>
    </xf>
    <xf numFmtId="3" fontId="35" fillId="2" borderId="26" xfId="0" applyNumberFormat="1" applyFont="1" applyFill="1" applyBorder="1" applyAlignment="1">
      <alignment/>
    </xf>
    <xf numFmtId="3" fontId="34" fillId="2" borderId="26" xfId="0" applyNumberFormat="1" applyFont="1" applyFill="1" applyBorder="1" applyAlignment="1">
      <alignment horizontal="right"/>
    </xf>
    <xf numFmtId="3" fontId="35" fillId="2" borderId="26" xfId="0" applyNumberFormat="1" applyFont="1" applyFill="1" applyBorder="1" applyAlignment="1">
      <alignment horizontal="right"/>
    </xf>
    <xf numFmtId="0" fontId="35" fillId="2" borderId="26" xfId="0" applyFont="1" applyFill="1" applyBorder="1" applyAlignment="1">
      <alignment horizontal="right"/>
    </xf>
    <xf numFmtId="0" fontId="35" fillId="0" borderId="27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36" fillId="2" borderId="1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39" fillId="2" borderId="1" xfId="0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/>
    </xf>
    <xf numFmtId="3" fontId="33" fillId="2" borderId="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vertical="center"/>
    </xf>
    <xf numFmtId="49" fontId="17" fillId="3" borderId="3" xfId="0" applyNumberFormat="1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right" wrapText="1"/>
    </xf>
    <xf numFmtId="49" fontId="14" fillId="3" borderId="3" xfId="0" applyNumberFormat="1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vertical="top" wrapText="1"/>
    </xf>
    <xf numFmtId="3" fontId="31" fillId="3" borderId="3" xfId="0" applyNumberFormat="1" applyFont="1" applyFill="1" applyBorder="1" applyAlignment="1">
      <alignment horizontal="right" wrapText="1"/>
    </xf>
    <xf numFmtId="3" fontId="32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3" fontId="26" fillId="2" borderId="17" xfId="0" applyNumberFormat="1" applyFont="1" applyFill="1" applyBorder="1" applyAlignment="1">
      <alignment horizontal="right"/>
    </xf>
    <xf numFmtId="3" fontId="26" fillId="2" borderId="17" xfId="0" applyNumberFormat="1" applyFont="1" applyFill="1" applyBorder="1" applyAlignment="1">
      <alignment/>
    </xf>
    <xf numFmtId="0" fontId="26" fillId="2" borderId="17" xfId="0" applyFont="1" applyFill="1" applyBorder="1" applyAlignment="1">
      <alignment horizontal="left" vertical="justify"/>
    </xf>
    <xf numFmtId="0" fontId="36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3" fontId="35" fillId="3" borderId="24" xfId="0" applyNumberFormat="1" applyFont="1" applyFill="1" applyBorder="1" applyAlignment="1">
      <alignment/>
    </xf>
    <xf numFmtId="3" fontId="34" fillId="3" borderId="24" xfId="0" applyNumberFormat="1" applyFont="1" applyFill="1" applyBorder="1" applyAlignment="1">
      <alignment horizontal="right"/>
    </xf>
    <xf numFmtId="3" fontId="35" fillId="3" borderId="24" xfId="0" applyNumberFormat="1" applyFont="1" applyFill="1" applyBorder="1" applyAlignment="1">
      <alignment horizontal="right"/>
    </xf>
    <xf numFmtId="0" fontId="35" fillId="3" borderId="24" xfId="0" applyFont="1" applyFill="1" applyBorder="1" applyAlignment="1">
      <alignment horizontal="right"/>
    </xf>
    <xf numFmtId="41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49" fontId="41" fillId="3" borderId="10" xfId="0" applyNumberFormat="1" applyFont="1" applyFill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3" fontId="32" fillId="3" borderId="10" xfId="0" applyNumberFormat="1" applyFont="1" applyFill="1" applyBorder="1" applyAlignment="1">
      <alignment horizontal="right" wrapText="1"/>
    </xf>
    <xf numFmtId="3" fontId="0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174" fontId="14" fillId="0" borderId="1" xfId="0" applyNumberFormat="1" applyFont="1" applyBorder="1" applyAlignment="1">
      <alignment horizontal="right" vertical="center" wrapText="1"/>
    </xf>
    <xf numFmtId="3" fontId="40" fillId="0" borderId="29" xfId="0" applyNumberFormat="1" applyFont="1" applyBorder="1" applyAlignment="1">
      <alignment horizontal="right"/>
    </xf>
    <xf numFmtId="3" fontId="40" fillId="0" borderId="18" xfId="0" applyNumberFormat="1" applyFont="1" applyBorder="1" applyAlignment="1">
      <alignment horizontal="right"/>
    </xf>
    <xf numFmtId="0" fontId="6" fillId="2" borderId="8" xfId="0" applyFont="1" applyFill="1" applyBorder="1" applyAlignment="1">
      <alignment horizontal="center" vertical="center"/>
    </xf>
    <xf numFmtId="3" fontId="40" fillId="0" borderId="30" xfId="0" applyNumberFormat="1" applyFont="1" applyBorder="1" applyAlignment="1">
      <alignment horizontal="center"/>
    </xf>
    <xf numFmtId="3" fontId="40" fillId="0" borderId="29" xfId="0" applyNumberFormat="1" applyFont="1" applyBorder="1" applyAlignment="1">
      <alignment horizontal="center"/>
    </xf>
    <xf numFmtId="3" fontId="40" fillId="0" borderId="18" xfId="0" applyNumberFormat="1" applyFont="1" applyBorder="1" applyAlignment="1">
      <alignment horizontal="center"/>
    </xf>
    <xf numFmtId="3" fontId="40" fillId="0" borderId="30" xfId="0" applyNumberFormat="1" applyFont="1" applyBorder="1" applyAlignment="1">
      <alignment horizontal="right"/>
    </xf>
    <xf numFmtId="0" fontId="6" fillId="2" borderId="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40" fillId="0" borderId="29" xfId="0" applyFont="1" applyBorder="1" applyAlignment="1">
      <alignment horizontal="left" vertical="justify"/>
    </xf>
    <xf numFmtId="0" fontId="40" fillId="0" borderId="18" xfId="0" applyFont="1" applyBorder="1" applyAlignment="1">
      <alignment horizontal="left" vertical="justify"/>
    </xf>
    <xf numFmtId="0" fontId="4" fillId="0" borderId="0" xfId="0" applyFont="1" applyAlignment="1">
      <alignment horizontal="center" vertical="center" wrapText="1"/>
    </xf>
    <xf numFmtId="175" fontId="1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6" fillId="2" borderId="9" xfId="0" applyFont="1" applyFill="1" applyBorder="1" applyAlignment="1">
      <alignment horizontal="center" vertical="center"/>
    </xf>
    <xf numFmtId="0" fontId="0" fillId="2" borderId="31" xfId="0" applyFill="1" applyBorder="1" applyAlignment="1">
      <alignment/>
    </xf>
    <xf numFmtId="0" fontId="0" fillId="2" borderId="8" xfId="0" applyFill="1" applyBorder="1" applyAlignment="1">
      <alignment/>
    </xf>
    <xf numFmtId="0" fontId="36" fillId="2" borderId="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6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36" fillId="2" borderId="13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left" vertical="justify"/>
    </xf>
    <xf numFmtId="0" fontId="40" fillId="0" borderId="30" xfId="0" applyFont="1" applyBorder="1" applyAlignment="1">
      <alignment vertical="top" wrapText="1"/>
    </xf>
    <xf numFmtId="0" fontId="40" fillId="0" borderId="29" xfId="0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3" fontId="40" fillId="0" borderId="30" xfId="0" applyNumberFormat="1" applyFont="1" applyBorder="1" applyAlignment="1">
      <alignment horizontal="center" wrapText="1"/>
    </xf>
    <xf numFmtId="3" fontId="40" fillId="0" borderId="29" xfId="0" applyNumberFormat="1" applyFont="1" applyBorder="1" applyAlignment="1">
      <alignment horizontal="center" wrapText="1"/>
    </xf>
    <xf numFmtId="3" fontId="40" fillId="0" borderId="18" xfId="0" applyNumberFormat="1" applyFont="1" applyBorder="1" applyAlignment="1">
      <alignment horizontal="center" wrapText="1"/>
    </xf>
    <xf numFmtId="0" fontId="40" fillId="0" borderId="30" xfId="0" applyFont="1" applyBorder="1" applyAlignment="1">
      <alignment horizontal="left" vertical="justify" wrapText="1"/>
    </xf>
    <xf numFmtId="0" fontId="40" fillId="0" borderId="29" xfId="0" applyFont="1" applyBorder="1" applyAlignment="1">
      <alignment horizontal="left" vertical="justify" wrapText="1"/>
    </xf>
    <xf numFmtId="0" fontId="40" fillId="0" borderId="18" xfId="0" applyFont="1" applyBorder="1" applyAlignment="1">
      <alignment horizontal="left" vertical="justify" wrapText="1"/>
    </xf>
    <xf numFmtId="0" fontId="40" fillId="0" borderId="30" xfId="0" applyFont="1" applyBorder="1" applyAlignment="1">
      <alignment wrapText="1"/>
    </xf>
    <xf numFmtId="0" fontId="40" fillId="0" borderId="29" xfId="0" applyFont="1" applyBorder="1" applyAlignment="1">
      <alignment wrapText="1"/>
    </xf>
    <xf numFmtId="0" fontId="40" fillId="0" borderId="18" xfId="0" applyFont="1" applyBorder="1" applyAlignment="1">
      <alignment wrapText="1"/>
    </xf>
    <xf numFmtId="3" fontId="40" fillId="0" borderId="30" xfId="0" applyNumberFormat="1" applyFont="1" applyBorder="1" applyAlignment="1">
      <alignment horizontal="right" wrapText="1"/>
    </xf>
    <xf numFmtId="3" fontId="40" fillId="0" borderId="29" xfId="0" applyNumberFormat="1" applyFont="1" applyBorder="1" applyAlignment="1">
      <alignment horizontal="right" wrapText="1"/>
    </xf>
    <xf numFmtId="3" fontId="40" fillId="0" borderId="18" xfId="0" applyNumberFormat="1" applyFont="1" applyBorder="1" applyAlignment="1">
      <alignment horizontal="right" wrapText="1"/>
    </xf>
    <xf numFmtId="0" fontId="40" fillId="0" borderId="30" xfId="0" applyFont="1" applyBorder="1" applyAlignment="1">
      <alignment horizontal="center" vertical="justify" wrapText="1"/>
    </xf>
    <xf numFmtId="0" fontId="40" fillId="0" borderId="29" xfId="0" applyFont="1" applyBorder="1" applyAlignment="1">
      <alignment horizontal="center" vertical="justify" wrapText="1"/>
    </xf>
    <xf numFmtId="0" fontId="40" fillId="0" borderId="18" xfId="0" applyFont="1" applyBorder="1" applyAlignment="1">
      <alignment horizontal="center" vertical="justify" wrapText="1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26" fillId="2" borderId="36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5" fillId="0" borderId="29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35" fillId="0" borderId="34" xfId="0" applyFont="1" applyBorder="1" applyAlignment="1">
      <alignment/>
    </xf>
    <xf numFmtId="0" fontId="35" fillId="0" borderId="35" xfId="0" applyFont="1" applyBorder="1" applyAlignment="1">
      <alignment/>
    </xf>
    <xf numFmtId="0" fontId="35" fillId="0" borderId="19" xfId="0" applyFont="1" applyBorder="1" applyAlignment="1">
      <alignment/>
    </xf>
    <xf numFmtId="0" fontId="35" fillId="2" borderId="30" xfId="0" applyFont="1" applyFill="1" applyBorder="1" applyAlignment="1">
      <alignment/>
    </xf>
    <xf numFmtId="0" fontId="35" fillId="2" borderId="18" xfId="0" applyFont="1" applyFill="1" applyBorder="1" applyAlignment="1">
      <alignment/>
    </xf>
    <xf numFmtId="3" fontId="35" fillId="2" borderId="30" xfId="0" applyNumberFormat="1" applyFont="1" applyFill="1" applyBorder="1" applyAlignment="1">
      <alignment horizontal="right" wrapText="1"/>
    </xf>
    <xf numFmtId="3" fontId="35" fillId="2" borderId="18" xfId="0" applyNumberFormat="1" applyFont="1" applyFill="1" applyBorder="1" applyAlignment="1">
      <alignment horizontal="right" wrapText="1"/>
    </xf>
    <xf numFmtId="0" fontId="34" fillId="2" borderId="30" xfId="0" applyFont="1" applyFill="1" applyBorder="1" applyAlignment="1">
      <alignment horizontal="center"/>
    </xf>
    <xf numFmtId="0" fontId="34" fillId="2" borderId="29" xfId="0" applyFont="1" applyFill="1" applyBorder="1" applyAlignment="1">
      <alignment horizontal="center"/>
    </xf>
    <xf numFmtId="0" fontId="34" fillId="2" borderId="18" xfId="0" applyFont="1" applyFill="1" applyBorder="1" applyAlignment="1">
      <alignment horizontal="center"/>
    </xf>
    <xf numFmtId="0" fontId="34" fillId="2" borderId="30" xfId="0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/>
    </xf>
    <xf numFmtId="0" fontId="34" fillId="2" borderId="19" xfId="0" applyFont="1" applyFill="1" applyBorder="1" applyAlignment="1">
      <alignment horizontal="center"/>
    </xf>
    <xf numFmtId="0" fontId="0" fillId="0" borderId="2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wrapText="1"/>
    </xf>
    <xf numFmtId="0" fontId="34" fillId="2" borderId="35" xfId="0" applyFont="1" applyFill="1" applyBorder="1" applyAlignment="1">
      <alignment horizontal="center"/>
    </xf>
    <xf numFmtId="0" fontId="34" fillId="2" borderId="30" xfId="0" applyFont="1" applyFill="1" applyBorder="1" applyAlignment="1">
      <alignment horizontal="center" wrapText="1"/>
    </xf>
    <xf numFmtId="0" fontId="34" fillId="2" borderId="29" xfId="0" applyFont="1" applyFill="1" applyBorder="1" applyAlignment="1">
      <alignment horizontal="center" wrapText="1"/>
    </xf>
    <xf numFmtId="0" fontId="34" fillId="2" borderId="18" xfId="0" applyFont="1" applyFill="1" applyBorder="1" applyAlignment="1">
      <alignment horizontal="center" wrapText="1"/>
    </xf>
    <xf numFmtId="0" fontId="34" fillId="2" borderId="34" xfId="0" applyFont="1" applyFill="1" applyBorder="1" applyAlignment="1">
      <alignment horizontal="center" wrapText="1"/>
    </xf>
    <xf numFmtId="0" fontId="34" fillId="2" borderId="35" xfId="0" applyFont="1" applyFill="1" applyBorder="1" applyAlignment="1">
      <alignment horizontal="center" wrapText="1"/>
    </xf>
    <xf numFmtId="0" fontId="34" fillId="2" borderId="19" xfId="0" applyFont="1" applyFill="1" applyBorder="1" applyAlignment="1">
      <alignment horizontal="center" wrapText="1"/>
    </xf>
    <xf numFmtId="0" fontId="35" fillId="2" borderId="30" xfId="0" applyFont="1" applyFill="1" applyBorder="1" applyAlignment="1">
      <alignment wrapText="1"/>
    </xf>
    <xf numFmtId="0" fontId="35" fillId="2" borderId="18" xfId="0" applyFont="1" applyFill="1" applyBorder="1" applyAlignment="1">
      <alignment wrapText="1"/>
    </xf>
    <xf numFmtId="0" fontId="35" fillId="0" borderId="37" xfId="0" applyFont="1" applyBorder="1" applyAlignment="1">
      <alignment horizontal="center" wrapText="1"/>
    </xf>
    <xf numFmtId="0" fontId="35" fillId="0" borderId="38" xfId="0" applyFont="1" applyBorder="1" applyAlignment="1">
      <alignment horizontal="center" wrapText="1"/>
    </xf>
    <xf numFmtId="3" fontId="35" fillId="2" borderId="30" xfId="0" applyNumberFormat="1" applyFont="1" applyFill="1" applyBorder="1" applyAlignment="1">
      <alignment wrapText="1"/>
    </xf>
    <xf numFmtId="3" fontId="35" fillId="2" borderId="18" xfId="0" applyNumberFormat="1" applyFont="1" applyFill="1" applyBorder="1" applyAlignment="1">
      <alignment wrapText="1"/>
    </xf>
    <xf numFmtId="0" fontId="35" fillId="0" borderId="29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38" xfId="0" applyFont="1" applyBorder="1" applyAlignment="1">
      <alignment/>
    </xf>
    <xf numFmtId="0" fontId="35" fillId="0" borderId="39" xfId="0" applyFont="1" applyBorder="1" applyAlignment="1">
      <alignment/>
    </xf>
    <xf numFmtId="0" fontId="35" fillId="0" borderId="17" xfId="0" applyFont="1" applyBorder="1" applyAlignment="1">
      <alignment/>
    </xf>
    <xf numFmtId="0" fontId="35" fillId="2" borderId="18" xfId="0" applyFont="1" applyFill="1" applyBorder="1" applyAlignment="1">
      <alignment horizontal="right" wrapText="1"/>
    </xf>
    <xf numFmtId="0" fontId="35" fillId="2" borderId="30" xfId="0" applyFont="1" applyFill="1" applyBorder="1" applyAlignment="1">
      <alignment horizontal="right" wrapText="1"/>
    </xf>
    <xf numFmtId="3" fontId="35" fillId="2" borderId="30" xfId="0" applyNumberFormat="1" applyFont="1" applyFill="1" applyBorder="1" applyAlignment="1">
      <alignment/>
    </xf>
    <xf numFmtId="3" fontId="35" fillId="2" borderId="18" xfId="0" applyNumberFormat="1" applyFont="1" applyFill="1" applyBorder="1" applyAlignment="1">
      <alignment/>
    </xf>
    <xf numFmtId="0" fontId="35" fillId="2" borderId="20" xfId="0" applyFont="1" applyFill="1" applyBorder="1" applyAlignment="1">
      <alignment/>
    </xf>
    <xf numFmtId="0" fontId="35" fillId="2" borderId="17" xfId="0" applyFont="1" applyFill="1" applyBorder="1" applyAlignment="1">
      <alignment/>
    </xf>
    <xf numFmtId="0" fontId="35" fillId="0" borderId="30" xfId="0" applyFont="1" applyBorder="1" applyAlignment="1">
      <alignment/>
    </xf>
    <xf numFmtId="0" fontId="35" fillId="0" borderId="40" xfId="0" applyFont="1" applyBorder="1" applyAlignment="1">
      <alignment/>
    </xf>
    <xf numFmtId="0" fontId="35" fillId="0" borderId="41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34" xfId="0" applyFont="1" applyBorder="1" applyAlignment="1">
      <alignment vertical="top"/>
    </xf>
    <xf numFmtId="0" fontId="35" fillId="0" borderId="35" xfId="0" applyFont="1" applyBorder="1" applyAlignment="1">
      <alignment vertical="top"/>
    </xf>
    <xf numFmtId="0" fontId="35" fillId="0" borderId="36" xfId="0" applyFont="1" applyBorder="1" applyAlignment="1">
      <alignment vertical="top"/>
    </xf>
    <xf numFmtId="0" fontId="35" fillId="0" borderId="40" xfId="0" applyFont="1" applyBorder="1" applyAlignment="1">
      <alignment vertical="top"/>
    </xf>
    <xf numFmtId="0" fontId="35" fillId="0" borderId="41" xfId="0" applyFont="1" applyBorder="1" applyAlignment="1">
      <alignment vertical="top"/>
    </xf>
    <xf numFmtId="0" fontId="35" fillId="0" borderId="42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0" fontId="14" fillId="0" borderId="8" xfId="0" applyFont="1" applyBorder="1" applyAlignment="1">
      <alignment horizontal="right" vertical="top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workbookViewId="0" topLeftCell="A1">
      <selection activeCell="B61" sqref="B61"/>
    </sheetView>
  </sheetViews>
  <sheetFormatPr defaultColWidth="9.00390625" defaultRowHeight="12.75"/>
  <cols>
    <col min="1" max="1" width="6.00390625" style="0" customWidth="1"/>
    <col min="2" max="2" width="47.25390625" style="0" customWidth="1"/>
    <col min="3" max="3" width="11.625" style="0" customWidth="1"/>
    <col min="4" max="4" width="10.125" style="0" customWidth="1"/>
  </cols>
  <sheetData>
    <row r="1" spans="2:5" ht="18">
      <c r="B1" s="328" t="s">
        <v>392</v>
      </c>
      <c r="C1" s="328"/>
      <c r="D1" s="329"/>
      <c r="E1" s="329"/>
    </row>
    <row r="2" ht="18">
      <c r="B2" s="3"/>
    </row>
    <row r="3" spans="2:3" ht="18">
      <c r="B3" s="3"/>
      <c r="C3" s="272" t="s">
        <v>450</v>
      </c>
    </row>
    <row r="4" spans="1:5" ht="12.75">
      <c r="A4" s="330" t="s">
        <v>2</v>
      </c>
      <c r="B4" s="340" t="s">
        <v>136</v>
      </c>
      <c r="C4" s="335" t="s">
        <v>446</v>
      </c>
      <c r="D4" s="336"/>
      <c r="E4" s="337"/>
    </row>
    <row r="5" spans="1:5" s="63" customFormat="1" ht="15" customHeight="1">
      <c r="A5" s="331"/>
      <c r="B5" s="331"/>
      <c r="C5" s="333" t="s">
        <v>134</v>
      </c>
      <c r="D5" s="338" t="s">
        <v>447</v>
      </c>
      <c r="E5" s="339"/>
    </row>
    <row r="6" spans="1:5" s="63" customFormat="1" ht="15" customHeight="1">
      <c r="A6" s="332"/>
      <c r="B6" s="332"/>
      <c r="C6" s="334"/>
      <c r="D6" s="269" t="s">
        <v>448</v>
      </c>
      <c r="E6" s="269" t="s">
        <v>449</v>
      </c>
    </row>
    <row r="7" spans="1:5" s="70" customFormat="1" ht="7.5" customHeight="1">
      <c r="A7" s="27">
        <v>1</v>
      </c>
      <c r="B7" s="27">
        <v>3</v>
      </c>
      <c r="C7" s="27">
        <v>4</v>
      </c>
      <c r="D7" s="27">
        <v>5</v>
      </c>
      <c r="E7" s="27">
        <v>6</v>
      </c>
    </row>
    <row r="8" spans="1:5" s="93" customFormat="1" ht="19.5" customHeight="1">
      <c r="A8" s="230">
        <v>630</v>
      </c>
      <c r="B8" s="228" t="s">
        <v>198</v>
      </c>
      <c r="C8" s="232">
        <f>SUM(C9:C9)</f>
        <v>4105986</v>
      </c>
      <c r="D8" s="228"/>
      <c r="E8" s="232">
        <f>E9</f>
        <v>4105986</v>
      </c>
    </row>
    <row r="9" spans="1:5" s="153" customFormat="1" ht="58.5" customHeight="1">
      <c r="A9" s="229"/>
      <c r="B9" s="127" t="s">
        <v>462</v>
      </c>
      <c r="C9" s="231">
        <f>E9</f>
        <v>4105986</v>
      </c>
      <c r="D9" s="229"/>
      <c r="E9" s="231">
        <v>4105986</v>
      </c>
    </row>
    <row r="10" spans="1:5" s="93" customFormat="1" ht="19.5" customHeight="1">
      <c r="A10" s="120">
        <v>700</v>
      </c>
      <c r="B10" s="121" t="s">
        <v>181</v>
      </c>
      <c r="C10" s="226">
        <f>SUM(C11:C14)</f>
        <v>26400</v>
      </c>
      <c r="D10" s="232">
        <v>13000</v>
      </c>
      <c r="E10" s="232">
        <f>SUM(E11:E14)</f>
        <v>13400</v>
      </c>
    </row>
    <row r="11" spans="1:5" ht="25.5">
      <c r="A11" s="28"/>
      <c r="B11" s="123" t="s">
        <v>315</v>
      </c>
      <c r="C11" s="207">
        <v>11000</v>
      </c>
      <c r="D11" s="270">
        <v>11000</v>
      </c>
      <c r="E11" s="266"/>
    </row>
    <row r="12" spans="1:5" ht="25.5">
      <c r="A12" s="28"/>
      <c r="B12" s="123" t="s">
        <v>451</v>
      </c>
      <c r="C12" s="207">
        <v>5000</v>
      </c>
      <c r="D12" s="266"/>
      <c r="E12" s="270">
        <v>5000</v>
      </c>
    </row>
    <row r="13" spans="1:5" ht="38.25">
      <c r="A13" s="28"/>
      <c r="B13" s="125" t="s">
        <v>316</v>
      </c>
      <c r="C13" s="207">
        <v>8400</v>
      </c>
      <c r="D13" s="266"/>
      <c r="E13" s="270">
        <v>8400</v>
      </c>
    </row>
    <row r="14" spans="1:5" ht="12.75">
      <c r="A14" s="28"/>
      <c r="B14" s="125" t="s">
        <v>317</v>
      </c>
      <c r="C14" s="207">
        <v>2000</v>
      </c>
      <c r="D14" s="270">
        <v>2000</v>
      </c>
      <c r="E14" s="266"/>
    </row>
    <row r="15" spans="1:5" s="93" customFormat="1" ht="19.5" customHeight="1">
      <c r="A15" s="120">
        <v>750</v>
      </c>
      <c r="B15" s="126" t="s">
        <v>182</v>
      </c>
      <c r="C15" s="226">
        <f>SUM(C16:C19)</f>
        <v>253970</v>
      </c>
      <c r="D15" s="232">
        <f>SUM(D16:D19)</f>
        <v>253970</v>
      </c>
      <c r="E15" s="228"/>
    </row>
    <row r="16" spans="1:5" ht="66.75" customHeight="1">
      <c r="A16" s="28"/>
      <c r="B16" s="125" t="s">
        <v>453</v>
      </c>
      <c r="C16" s="207">
        <v>180000</v>
      </c>
      <c r="D16" s="270">
        <v>180000</v>
      </c>
      <c r="E16" s="266"/>
    </row>
    <row r="17" spans="1:5" ht="12.75">
      <c r="A17" s="28"/>
      <c r="B17" s="127" t="s">
        <v>317</v>
      </c>
      <c r="C17" s="207">
        <v>20000</v>
      </c>
      <c r="D17" s="270">
        <v>20000</v>
      </c>
      <c r="E17" s="266"/>
    </row>
    <row r="18" spans="1:5" ht="62.25" customHeight="1">
      <c r="A18" s="28"/>
      <c r="B18" s="125" t="s">
        <v>497</v>
      </c>
      <c r="C18" s="208">
        <v>53270</v>
      </c>
      <c r="D18" s="270">
        <v>53270</v>
      </c>
      <c r="E18" s="266"/>
    </row>
    <row r="19" spans="1:5" ht="60" customHeight="1">
      <c r="A19" s="28"/>
      <c r="B19" s="127" t="s">
        <v>318</v>
      </c>
      <c r="C19" s="207">
        <v>700</v>
      </c>
      <c r="D19" s="266">
        <v>700</v>
      </c>
      <c r="E19" s="266"/>
    </row>
    <row r="20" spans="1:5" s="93" customFormat="1" ht="38.25">
      <c r="A20" s="120">
        <v>751</v>
      </c>
      <c r="B20" s="126" t="s">
        <v>183</v>
      </c>
      <c r="C20" s="226">
        <f>C21</f>
        <v>1500</v>
      </c>
      <c r="D20" s="232">
        <f>SUM(D21)</f>
        <v>1500</v>
      </c>
      <c r="E20" s="228"/>
    </row>
    <row r="21" spans="1:5" ht="55.5" customHeight="1">
      <c r="A21" s="28"/>
      <c r="B21" s="127" t="s">
        <v>334</v>
      </c>
      <c r="C21" s="207">
        <v>1500</v>
      </c>
      <c r="D21" s="270">
        <v>1500</v>
      </c>
      <c r="E21" s="266"/>
    </row>
    <row r="22" spans="1:5" s="93" customFormat="1" ht="25.5">
      <c r="A22" s="120">
        <v>754</v>
      </c>
      <c r="B22" s="126" t="s">
        <v>184</v>
      </c>
      <c r="C22" s="226">
        <v>15341</v>
      </c>
      <c r="D22" s="276">
        <f>D23</f>
        <v>15341</v>
      </c>
      <c r="E22" s="228"/>
    </row>
    <row r="23" spans="1:5" ht="51.75" customHeight="1">
      <c r="A23" s="28"/>
      <c r="B23" s="127" t="s">
        <v>454</v>
      </c>
      <c r="C23" s="207">
        <v>15341</v>
      </c>
      <c r="D23" s="275">
        <v>15341</v>
      </c>
      <c r="E23" s="266"/>
    </row>
    <row r="24" spans="1:5" s="93" customFormat="1" ht="51" customHeight="1">
      <c r="A24" s="120">
        <v>756</v>
      </c>
      <c r="B24" s="126" t="s">
        <v>185</v>
      </c>
      <c r="C24" s="226">
        <f>SUM(C25:C42)</f>
        <v>8415650</v>
      </c>
      <c r="D24" s="232">
        <v>8415650</v>
      </c>
      <c r="E24" s="232"/>
    </row>
    <row r="25" spans="1:5" ht="12.75" customHeight="1">
      <c r="A25" s="28"/>
      <c r="B25" s="127" t="s">
        <v>319</v>
      </c>
      <c r="C25" s="207">
        <v>2542691</v>
      </c>
      <c r="D25" s="270">
        <v>2542691</v>
      </c>
      <c r="E25" s="266"/>
    </row>
    <row r="26" spans="1:5" ht="12.75" customHeight="1">
      <c r="A26" s="28"/>
      <c r="B26" s="127" t="s">
        <v>320</v>
      </c>
      <c r="C26" s="207">
        <v>140000</v>
      </c>
      <c r="D26" s="270">
        <v>140000</v>
      </c>
      <c r="E26" s="266"/>
    </row>
    <row r="27" spans="1:5" ht="12.75">
      <c r="A27" s="28"/>
      <c r="B27" s="127" t="s">
        <v>321</v>
      </c>
      <c r="C27" s="207">
        <v>4000000</v>
      </c>
      <c r="D27" s="270">
        <v>4000000</v>
      </c>
      <c r="E27" s="266"/>
    </row>
    <row r="28" spans="1:5" ht="12.75">
      <c r="A28" s="28"/>
      <c r="B28" s="127" t="s">
        <v>322</v>
      </c>
      <c r="C28" s="207">
        <v>5000</v>
      </c>
      <c r="D28" s="270">
        <v>5000</v>
      </c>
      <c r="E28" s="266"/>
    </row>
    <row r="29" spans="1:5" ht="12.75">
      <c r="A29" s="28"/>
      <c r="B29" s="127" t="s">
        <v>323</v>
      </c>
      <c r="C29" s="207">
        <v>45000</v>
      </c>
      <c r="D29" s="270">
        <v>45000</v>
      </c>
      <c r="E29" s="266"/>
    </row>
    <row r="30" spans="1:5" ht="12.75">
      <c r="A30" s="28"/>
      <c r="B30" s="127" t="s">
        <v>324</v>
      </c>
      <c r="C30" s="207">
        <v>35000</v>
      </c>
      <c r="D30" s="270">
        <v>35000</v>
      </c>
      <c r="E30" s="266"/>
    </row>
    <row r="31" spans="1:5" ht="25.5">
      <c r="A31" s="28"/>
      <c r="B31" s="127" t="s">
        <v>455</v>
      </c>
      <c r="C31" s="207">
        <v>25000</v>
      </c>
      <c r="D31" s="270">
        <v>25000</v>
      </c>
      <c r="E31" s="266"/>
    </row>
    <row r="32" spans="1:5" ht="12.75">
      <c r="A32" s="28"/>
      <c r="B32" s="127" t="s">
        <v>325</v>
      </c>
      <c r="C32" s="207">
        <v>50000</v>
      </c>
      <c r="D32" s="270">
        <v>50000</v>
      </c>
      <c r="E32" s="266"/>
    </row>
    <row r="33" spans="1:5" ht="12.75">
      <c r="A33" s="28"/>
      <c r="B33" s="127" t="s">
        <v>501</v>
      </c>
      <c r="C33" s="207">
        <v>6000</v>
      </c>
      <c r="D33" s="270">
        <v>6000</v>
      </c>
      <c r="E33" s="266"/>
    </row>
    <row r="34" spans="1:5" ht="12.75">
      <c r="A34" s="28"/>
      <c r="B34" s="127" t="s">
        <v>326</v>
      </c>
      <c r="C34" s="207">
        <v>50000</v>
      </c>
      <c r="D34" s="270">
        <v>50000</v>
      </c>
      <c r="E34" s="266"/>
    </row>
    <row r="35" spans="1:5" ht="12.75">
      <c r="A35" s="28"/>
      <c r="B35" s="127" t="s">
        <v>327</v>
      </c>
      <c r="C35" s="207">
        <v>13000</v>
      </c>
      <c r="D35" s="270">
        <v>13000</v>
      </c>
      <c r="E35" s="266"/>
    </row>
    <row r="36" spans="1:5" ht="12.75">
      <c r="A36" s="28"/>
      <c r="B36" s="127" t="s">
        <v>328</v>
      </c>
      <c r="C36" s="207">
        <v>290000</v>
      </c>
      <c r="D36" s="270">
        <v>290000</v>
      </c>
      <c r="E36" s="266"/>
    </row>
    <row r="37" spans="1:5" ht="23.25" customHeight="1">
      <c r="A37" s="28"/>
      <c r="B37" s="127" t="s">
        <v>456</v>
      </c>
      <c r="C37" s="207">
        <v>340000</v>
      </c>
      <c r="D37" s="270">
        <v>340000</v>
      </c>
      <c r="E37" s="266"/>
    </row>
    <row r="38" spans="1:5" ht="38.25">
      <c r="A38" s="28"/>
      <c r="B38" s="127" t="s">
        <v>329</v>
      </c>
      <c r="C38" s="207">
        <v>10000</v>
      </c>
      <c r="D38" s="270">
        <v>10000</v>
      </c>
      <c r="E38" s="266"/>
    </row>
    <row r="39" spans="1:5" ht="12.75">
      <c r="A39" s="28"/>
      <c r="B39" s="127" t="s">
        <v>330</v>
      </c>
      <c r="C39" s="207">
        <v>400000</v>
      </c>
      <c r="D39" s="270">
        <v>400000</v>
      </c>
      <c r="E39" s="266"/>
    </row>
    <row r="40" spans="1:5" ht="12.75" customHeight="1">
      <c r="A40" s="28"/>
      <c r="B40" s="127" t="s">
        <v>452</v>
      </c>
      <c r="C40" s="207">
        <v>300000</v>
      </c>
      <c r="D40" s="270">
        <v>300000</v>
      </c>
      <c r="E40" s="270"/>
    </row>
    <row r="41" spans="1:25" ht="12.75">
      <c r="A41" s="28"/>
      <c r="B41" s="127" t="s">
        <v>337</v>
      </c>
      <c r="C41" s="207">
        <v>10000</v>
      </c>
      <c r="D41" s="270">
        <v>10000</v>
      </c>
      <c r="E41" s="266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</row>
    <row r="42" spans="1:25" ht="22.5" customHeight="1">
      <c r="A42" s="28"/>
      <c r="B42" s="127" t="s">
        <v>331</v>
      </c>
      <c r="C42" s="207">
        <v>153959</v>
      </c>
      <c r="D42" s="270">
        <v>153959</v>
      </c>
      <c r="E42" s="266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</row>
    <row r="43" spans="1:25" s="93" customFormat="1" ht="24.75" customHeight="1">
      <c r="A43" s="120">
        <v>758</v>
      </c>
      <c r="B43" s="126" t="s">
        <v>186</v>
      </c>
      <c r="C43" s="122">
        <f>C44</f>
        <v>2085818</v>
      </c>
      <c r="D43" s="232">
        <f>SUM(D44:D44)</f>
        <v>2085818</v>
      </c>
      <c r="E43" s="228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</row>
    <row r="44" spans="1:25" s="112" customFormat="1" ht="26.25" customHeight="1">
      <c r="A44" s="204"/>
      <c r="B44" s="205" t="s">
        <v>336</v>
      </c>
      <c r="C44" s="206">
        <v>2085818</v>
      </c>
      <c r="D44" s="231">
        <v>2085818</v>
      </c>
      <c r="E44" s="267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</row>
    <row r="45" spans="1:25" ht="38.25">
      <c r="A45" s="28"/>
      <c r="B45" s="127" t="s">
        <v>332</v>
      </c>
      <c r="C45" s="124">
        <v>2085818</v>
      </c>
      <c r="D45" s="270">
        <v>2085818</v>
      </c>
      <c r="E45" s="266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</row>
    <row r="46" spans="1:25" s="93" customFormat="1" ht="12.75">
      <c r="A46" s="120">
        <v>801</v>
      </c>
      <c r="B46" s="126" t="s">
        <v>187</v>
      </c>
      <c r="C46" s="226">
        <f>C47</f>
        <v>94000</v>
      </c>
      <c r="D46" s="232">
        <f>SUM(D47:D47)</f>
        <v>94000</v>
      </c>
      <c r="E46" s="228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</row>
    <row r="47" spans="1:25" ht="15.75" customHeight="1">
      <c r="A47" s="28"/>
      <c r="B47" s="127" t="s">
        <v>333</v>
      </c>
      <c r="C47" s="207">
        <v>94000</v>
      </c>
      <c r="D47" s="271">
        <v>94000</v>
      </c>
      <c r="E47" s="268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</row>
    <row r="48" spans="1:25" s="93" customFormat="1" ht="12.75">
      <c r="A48" s="120">
        <v>852</v>
      </c>
      <c r="B48" s="126" t="s">
        <v>188</v>
      </c>
      <c r="C48" s="122">
        <f>SUM(C49:C54)</f>
        <v>1685742</v>
      </c>
      <c r="D48" s="232">
        <v>1685742</v>
      </c>
      <c r="E48" s="228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</row>
    <row r="49" spans="1:25" s="93" customFormat="1" ht="12.75">
      <c r="A49" s="223"/>
      <c r="B49" s="224" t="s">
        <v>333</v>
      </c>
      <c r="C49" s="225">
        <v>2500</v>
      </c>
      <c r="D49" s="231">
        <v>2500</v>
      </c>
      <c r="E49" s="229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</row>
    <row r="50" spans="1:25" s="93" customFormat="1" ht="12.75">
      <c r="A50" s="223"/>
      <c r="B50" s="224" t="s">
        <v>389</v>
      </c>
      <c r="C50" s="225">
        <v>12000</v>
      </c>
      <c r="D50" s="231">
        <v>12000</v>
      </c>
      <c r="E50" s="229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</row>
    <row r="51" spans="1:25" s="93" customFormat="1" ht="12.75">
      <c r="A51" s="223"/>
      <c r="B51" s="224" t="s">
        <v>317</v>
      </c>
      <c r="C51" s="225">
        <v>3000</v>
      </c>
      <c r="D51" s="231">
        <v>3000</v>
      </c>
      <c r="E51" s="229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</row>
    <row r="52" spans="1:25" ht="51" customHeight="1">
      <c r="A52" s="28"/>
      <c r="B52" s="127" t="s">
        <v>334</v>
      </c>
      <c r="C52" s="208">
        <v>1481889</v>
      </c>
      <c r="D52" s="270">
        <v>1481889</v>
      </c>
      <c r="E52" s="266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</row>
    <row r="53" spans="1:25" ht="39" customHeight="1">
      <c r="A53" s="28"/>
      <c r="B53" s="127" t="s">
        <v>457</v>
      </c>
      <c r="C53" s="208">
        <v>186303</v>
      </c>
      <c r="D53" s="270">
        <v>186303</v>
      </c>
      <c r="E53" s="266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</row>
    <row r="54" spans="1:25" ht="43.5" customHeight="1">
      <c r="A54" s="28"/>
      <c r="B54" s="127" t="s">
        <v>318</v>
      </c>
      <c r="C54" s="208">
        <v>50</v>
      </c>
      <c r="D54" s="266">
        <v>50</v>
      </c>
      <c r="E54" s="266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</row>
    <row r="55" spans="1:25" s="93" customFormat="1" ht="25.5">
      <c r="A55" s="120">
        <v>900</v>
      </c>
      <c r="B55" s="126" t="s">
        <v>270</v>
      </c>
      <c r="C55" s="226">
        <f>SUM(C56:C56)</f>
        <v>2362940</v>
      </c>
      <c r="D55" s="228"/>
      <c r="E55" s="232">
        <f>SUM(E56:E56)</f>
        <v>2362940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</row>
    <row r="56" spans="1:25" ht="51" customHeight="1">
      <c r="A56" s="28"/>
      <c r="B56" s="127" t="s">
        <v>335</v>
      </c>
      <c r="C56" s="207">
        <v>2362940</v>
      </c>
      <c r="D56" s="266"/>
      <c r="E56" s="270">
        <v>2362940</v>
      </c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5" ht="27.75" customHeight="1">
      <c r="A57" s="120">
        <v>921</v>
      </c>
      <c r="B57" s="126" t="s">
        <v>499</v>
      </c>
      <c r="C57" s="226">
        <f>SUM(C58:C58)</f>
        <v>2955877</v>
      </c>
      <c r="D57" s="273"/>
      <c r="E57" s="232">
        <f>SUM(E58:E58)</f>
        <v>2955877</v>
      </c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</row>
    <row r="58" spans="1:25" ht="70.5" customHeight="1">
      <c r="A58" s="28"/>
      <c r="B58" s="127" t="s">
        <v>461</v>
      </c>
      <c r="C58" s="207">
        <f>(D58+E58)</f>
        <v>2955877</v>
      </c>
      <c r="D58" s="266"/>
      <c r="E58" s="270">
        <v>2955877</v>
      </c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</row>
    <row r="59" spans="1:25" s="93" customFormat="1" ht="19.5" customHeight="1">
      <c r="A59" s="228"/>
      <c r="B59" s="306"/>
      <c r="C59" s="226">
        <f>C8+C10+C15+C20+C22+C24+C43+C46+C48+C55+C57</f>
        <v>22003224</v>
      </c>
      <c r="D59" s="232">
        <f>SUM(D8+D10+D15+D20+D22+D24+D43+D46+D48+D55+D57)</f>
        <v>12565021</v>
      </c>
      <c r="E59" s="232">
        <f>SUM(E8+E10+E15+E20+E22+E24+E43+E46+E48+E55+E57)</f>
        <v>9438203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4" ht="12.75">
      <c r="B63" s="2"/>
      <c r="C63" s="2"/>
      <c r="D63" s="110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</sheetData>
  <mergeCells count="6">
    <mergeCell ref="B1:E1"/>
    <mergeCell ref="A4:A6"/>
    <mergeCell ref="C5:C6"/>
    <mergeCell ref="C4:E4"/>
    <mergeCell ref="D5:E5"/>
    <mergeCell ref="B4:B6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r:id="rId3"/>
  <headerFooter alignWithMargins="0">
    <oddHeader>&amp;RZałącznik nr &amp;A
do uchwały Rady Miejskiej w Szczyrku 
nr XXIV/107/2007
z dnia 28.12.2007r.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6" sqref="E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326" t="s">
        <v>470</v>
      </c>
      <c r="B1" s="326"/>
      <c r="C1" s="326"/>
      <c r="D1" s="326"/>
      <c r="E1" s="326"/>
    </row>
    <row r="2" spans="4:5" ht="19.5" customHeight="1">
      <c r="D2" s="8"/>
      <c r="E2" s="8"/>
    </row>
    <row r="3" ht="19.5" customHeight="1">
      <c r="E3" s="13" t="s">
        <v>43</v>
      </c>
    </row>
    <row r="4" spans="1:5" ht="19.5" customHeight="1">
      <c r="A4" s="18" t="s">
        <v>64</v>
      </c>
      <c r="B4" s="18" t="s">
        <v>2</v>
      </c>
      <c r="C4" s="18" t="s">
        <v>3</v>
      </c>
      <c r="D4" s="18" t="s">
        <v>47</v>
      </c>
      <c r="E4" s="18" t="s">
        <v>46</v>
      </c>
    </row>
    <row r="5" spans="1:5" ht="12.75">
      <c r="A5" s="21">
        <v>1</v>
      </c>
      <c r="B5" s="21">
        <v>2</v>
      </c>
      <c r="C5" s="21">
        <v>3</v>
      </c>
      <c r="D5" s="21">
        <v>4</v>
      </c>
      <c r="E5" s="21">
        <v>5</v>
      </c>
    </row>
    <row r="6" spans="1:5" ht="30" customHeight="1">
      <c r="A6" s="32" t="s">
        <v>12</v>
      </c>
      <c r="B6" s="32">
        <v>921</v>
      </c>
      <c r="C6" s="32">
        <v>92109</v>
      </c>
      <c r="D6" s="171" t="s">
        <v>344</v>
      </c>
      <c r="E6" s="143">
        <v>671000</v>
      </c>
    </row>
    <row r="7" spans="1:5" ht="30" customHeight="1">
      <c r="A7" s="34" t="s">
        <v>13</v>
      </c>
      <c r="B7" s="34">
        <v>921</v>
      </c>
      <c r="C7" s="34">
        <v>92116</v>
      </c>
      <c r="D7" s="172" t="s">
        <v>345</v>
      </c>
      <c r="E7" s="141">
        <v>68000</v>
      </c>
    </row>
    <row r="8" spans="1:5" ht="30" customHeight="1">
      <c r="A8" s="458" t="s">
        <v>134</v>
      </c>
      <c r="B8" s="459"/>
      <c r="C8" s="459"/>
      <c r="D8" s="460"/>
      <c r="E8" s="148">
        <f>SUM(E6:E7)</f>
        <v>739000</v>
      </c>
    </row>
    <row r="10" ht="12.75">
      <c r="A10" s="91"/>
    </row>
    <row r="11" ht="12.75">
      <c r="A11" s="88"/>
    </row>
    <row r="13" ht="12.75">
      <c r="A13" s="88"/>
    </row>
  </sheetData>
  <mergeCells count="2">
    <mergeCell ref="A1:E1"/>
    <mergeCell ref="A8:D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>&amp;R&amp;9Załącznik nr 8
do uchwały Rady Miejskiej w Szczyrku 
nr XXIV/107/2007
z dnia 28.12.2007r.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9" sqref="A9:E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453" t="s">
        <v>471</v>
      </c>
      <c r="B1" s="453"/>
      <c r="C1" s="453"/>
      <c r="D1" s="453"/>
      <c r="E1" s="453"/>
    </row>
    <row r="2" spans="4:5" ht="19.5" customHeight="1">
      <c r="D2" s="8"/>
      <c r="E2" s="8"/>
    </row>
    <row r="3" spans="4:5" ht="19.5" customHeight="1">
      <c r="D3" s="2"/>
      <c r="E3" s="11" t="s">
        <v>43</v>
      </c>
    </row>
    <row r="4" spans="1:5" ht="19.5" customHeight="1">
      <c r="A4" s="18" t="s">
        <v>64</v>
      </c>
      <c r="B4" s="18" t="s">
        <v>2</v>
      </c>
      <c r="C4" s="18" t="s">
        <v>3</v>
      </c>
      <c r="D4" s="18" t="s">
        <v>45</v>
      </c>
      <c r="E4" s="18" t="s">
        <v>46</v>
      </c>
    </row>
    <row r="5" spans="1:5" s="86" customFormat="1" ht="12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</row>
    <row r="6" spans="1:5" ht="38.25">
      <c r="A6" s="30" t="s">
        <v>12</v>
      </c>
      <c r="B6" s="30">
        <v>630</v>
      </c>
      <c r="C6" s="30">
        <v>63095</v>
      </c>
      <c r="D6" s="175" t="s">
        <v>346</v>
      </c>
      <c r="E6" s="161">
        <v>18000</v>
      </c>
    </row>
    <row r="7" spans="1:5" ht="63.75">
      <c r="A7" s="30" t="s">
        <v>13</v>
      </c>
      <c r="B7" s="30">
        <v>754</v>
      </c>
      <c r="C7" s="30">
        <v>75412</v>
      </c>
      <c r="D7" s="175" t="s">
        <v>347</v>
      </c>
      <c r="E7" s="161">
        <v>1000</v>
      </c>
    </row>
    <row r="8" spans="1:5" ht="51">
      <c r="A8" s="30" t="s">
        <v>14</v>
      </c>
      <c r="B8" s="30">
        <v>851</v>
      </c>
      <c r="C8" s="30">
        <v>85154</v>
      </c>
      <c r="D8" s="175" t="s">
        <v>382</v>
      </c>
      <c r="E8" s="161">
        <v>70000</v>
      </c>
    </row>
    <row r="9" spans="1:5" ht="25.5">
      <c r="A9" s="30" t="s">
        <v>19</v>
      </c>
      <c r="B9" s="30">
        <v>921</v>
      </c>
      <c r="C9" s="30">
        <v>92195</v>
      </c>
      <c r="D9" s="176" t="s">
        <v>348</v>
      </c>
      <c r="E9" s="161">
        <v>1000</v>
      </c>
    </row>
    <row r="10" spans="1:5" ht="12.75">
      <c r="A10" s="30" t="s">
        <v>22</v>
      </c>
      <c r="B10" s="30">
        <v>926</v>
      </c>
      <c r="C10" s="30">
        <v>92605</v>
      </c>
      <c r="D10" s="176" t="s">
        <v>349</v>
      </c>
      <c r="E10" s="161">
        <v>44000</v>
      </c>
    </row>
    <row r="11" spans="1:5" s="93" customFormat="1" ht="30" customHeight="1">
      <c r="A11" s="461" t="s">
        <v>134</v>
      </c>
      <c r="B11" s="461"/>
      <c r="C11" s="461"/>
      <c r="D11" s="461"/>
      <c r="E11" s="122">
        <f>SUM(E6:E10)</f>
        <v>134000</v>
      </c>
    </row>
    <row r="13" ht="12.75">
      <c r="A13" s="88"/>
    </row>
  </sheetData>
  <mergeCells count="2">
    <mergeCell ref="A1:E1"/>
    <mergeCell ref="A11:D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Miejskiej w Szczyrku 
nr XXIV/107/2007
z dnia 28.12.2007r.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13" sqref="C1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44" t="s">
        <v>40</v>
      </c>
      <c r="B1" s="344"/>
      <c r="C1" s="344"/>
      <c r="D1" s="8"/>
      <c r="E1" s="8"/>
      <c r="F1" s="8"/>
      <c r="G1" s="8"/>
      <c r="H1" s="8"/>
      <c r="I1" s="8"/>
      <c r="J1" s="8"/>
    </row>
    <row r="2" spans="1:7" ht="19.5" customHeight="1">
      <c r="A2" s="344" t="s">
        <v>48</v>
      </c>
      <c r="B2" s="344"/>
      <c r="C2" s="344"/>
      <c r="D2" s="8"/>
      <c r="E2" s="8"/>
      <c r="F2" s="8"/>
      <c r="G2" s="8"/>
    </row>
    <row r="4" ht="12.75">
      <c r="C4" s="11" t="s">
        <v>43</v>
      </c>
    </row>
    <row r="5" spans="1:10" ht="19.5" customHeight="1">
      <c r="A5" s="18" t="s">
        <v>64</v>
      </c>
      <c r="B5" s="18" t="s">
        <v>0</v>
      </c>
      <c r="C5" s="18" t="s">
        <v>472</v>
      </c>
      <c r="D5" s="9"/>
      <c r="E5" s="9"/>
      <c r="F5" s="9"/>
      <c r="G5" s="9"/>
      <c r="H5" s="9"/>
      <c r="I5" s="10"/>
      <c r="J5" s="10"/>
    </row>
    <row r="6" spans="1:10" ht="19.5" customHeight="1">
      <c r="A6" s="29" t="s">
        <v>10</v>
      </c>
      <c r="B6" s="48" t="s">
        <v>67</v>
      </c>
      <c r="C6" s="139">
        <v>16000</v>
      </c>
      <c r="D6" s="9"/>
      <c r="E6" s="9"/>
      <c r="F6" s="9"/>
      <c r="G6" s="9"/>
      <c r="H6" s="9"/>
      <c r="I6" s="10"/>
      <c r="J6" s="10"/>
    </row>
    <row r="7" spans="1:10" ht="19.5" customHeight="1">
      <c r="A7" s="29" t="s">
        <v>16</v>
      </c>
      <c r="B7" s="48" t="s">
        <v>9</v>
      </c>
      <c r="C7" s="139">
        <v>5000</v>
      </c>
      <c r="D7" s="9"/>
      <c r="E7" s="9"/>
      <c r="F7" s="9"/>
      <c r="G7" s="9"/>
      <c r="H7" s="9"/>
      <c r="I7" s="10"/>
      <c r="J7" s="10"/>
    </row>
    <row r="8" spans="1:10" ht="19.5" customHeight="1">
      <c r="A8" s="49" t="s">
        <v>12</v>
      </c>
      <c r="B8" s="50" t="s">
        <v>303</v>
      </c>
      <c r="C8" s="140">
        <v>5000</v>
      </c>
      <c r="D8" s="9"/>
      <c r="E8" s="9"/>
      <c r="F8" s="9"/>
      <c r="G8" s="9"/>
      <c r="H8" s="9"/>
      <c r="I8" s="10"/>
      <c r="J8" s="10"/>
    </row>
    <row r="9" spans="1:10" ht="19.5" customHeight="1">
      <c r="A9" s="29" t="s">
        <v>17</v>
      </c>
      <c r="B9" s="48" t="s">
        <v>8</v>
      </c>
      <c r="C9" s="139">
        <v>21000</v>
      </c>
      <c r="D9" s="9"/>
      <c r="E9" s="9"/>
      <c r="F9" s="9"/>
      <c r="G9" s="9"/>
      <c r="H9" s="9"/>
      <c r="I9" s="10"/>
      <c r="J9" s="10"/>
    </row>
    <row r="10" spans="1:10" ht="19.5" customHeight="1">
      <c r="A10" s="32" t="s">
        <v>12</v>
      </c>
      <c r="B10" s="53" t="s">
        <v>38</v>
      </c>
      <c r="C10" s="143">
        <v>21000</v>
      </c>
      <c r="D10" s="9"/>
      <c r="E10" s="9"/>
      <c r="F10" s="9"/>
      <c r="G10" s="9"/>
      <c r="H10" s="9"/>
      <c r="I10" s="10"/>
      <c r="J10" s="10"/>
    </row>
    <row r="11" spans="1:10" ht="15" customHeight="1">
      <c r="A11" s="34"/>
      <c r="B11" s="51" t="s">
        <v>304</v>
      </c>
      <c r="C11" s="141">
        <v>11000</v>
      </c>
      <c r="D11" s="9"/>
      <c r="E11" s="9"/>
      <c r="F11" s="9"/>
      <c r="G11" s="9"/>
      <c r="H11" s="9"/>
      <c r="I11" s="10"/>
      <c r="J11" s="10"/>
    </row>
    <row r="12" spans="1:10" ht="29.25" customHeight="1">
      <c r="A12" s="34"/>
      <c r="B12" s="54" t="s">
        <v>473</v>
      </c>
      <c r="C12" s="141">
        <v>10000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34" t="s">
        <v>13</v>
      </c>
      <c r="B13" s="51" t="s">
        <v>41</v>
      </c>
      <c r="C13" s="141">
        <v>0</v>
      </c>
      <c r="D13" s="9"/>
      <c r="E13" s="9"/>
      <c r="F13" s="9"/>
      <c r="G13" s="9"/>
      <c r="H13" s="9"/>
      <c r="I13" s="10"/>
      <c r="J13" s="10"/>
    </row>
    <row r="14" spans="1:10" ht="15">
      <c r="A14" s="34"/>
      <c r="B14" s="54"/>
      <c r="C14" s="141"/>
      <c r="D14" s="9"/>
      <c r="E14" s="9"/>
      <c r="F14" s="9"/>
      <c r="G14" s="9"/>
      <c r="H14" s="9"/>
      <c r="I14" s="10"/>
      <c r="J14" s="10"/>
    </row>
    <row r="15" spans="1:10" ht="19.5" customHeight="1">
      <c r="A15" s="29" t="s">
        <v>39</v>
      </c>
      <c r="B15" s="48" t="s">
        <v>69</v>
      </c>
      <c r="C15" s="139">
        <v>0</v>
      </c>
      <c r="D15" s="9"/>
      <c r="E15" s="9"/>
      <c r="F15" s="9"/>
      <c r="G15" s="9"/>
      <c r="H15" s="9"/>
      <c r="I15" s="10"/>
      <c r="J15" s="10"/>
    </row>
    <row r="16" spans="1:10" ht="15">
      <c r="A16" s="9"/>
      <c r="B16" s="9"/>
      <c r="C16" s="9"/>
      <c r="D16" s="9"/>
      <c r="E16" s="9"/>
      <c r="F16" s="9"/>
      <c r="G16" s="9"/>
      <c r="H16" s="9"/>
      <c r="I16" s="10"/>
      <c r="J16" s="10"/>
    </row>
    <row r="17" spans="1:10" ht="15">
      <c r="A17" s="9"/>
      <c r="B17" s="9"/>
      <c r="C17" s="9"/>
      <c r="D17" s="9"/>
      <c r="E17" s="9"/>
      <c r="F17" s="9"/>
      <c r="G17" s="9"/>
      <c r="H17" s="9"/>
      <c r="I17" s="10"/>
      <c r="J17" s="10"/>
    </row>
    <row r="18" spans="1:10" ht="15">
      <c r="A18" s="9"/>
      <c r="B18" s="9"/>
      <c r="C18" s="9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Miejskiej w Szczyrku 
nr XXIV/107/2007
z dnia 28.12.2007r.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5.375" style="0" customWidth="1"/>
    <col min="2" max="2" width="54.875" style="0" customWidth="1"/>
    <col min="3" max="3" width="12.375" style="0" customWidth="1"/>
    <col min="4" max="4" width="10.125" style="0" customWidth="1"/>
    <col min="5" max="5" width="12.875" style="0" customWidth="1"/>
    <col min="6" max="6" width="11.75390625" style="0" customWidth="1"/>
    <col min="7" max="7" width="10.875" style="0" customWidth="1"/>
    <col min="8" max="8" width="10.125" style="0" bestFit="1" customWidth="1"/>
  </cols>
  <sheetData>
    <row r="2" spans="1:7" ht="18">
      <c r="A2" s="344" t="s">
        <v>494</v>
      </c>
      <c r="B2" s="344"/>
      <c r="C2" s="344"/>
      <c r="D2" s="344"/>
      <c r="E2" s="344"/>
      <c r="F2" s="344"/>
      <c r="G2" s="344"/>
    </row>
    <row r="3" spans="1:7" ht="9" customHeight="1">
      <c r="A3" s="8"/>
      <c r="B3" s="8"/>
      <c r="C3" s="8"/>
      <c r="D3" s="8"/>
      <c r="E3" s="8"/>
      <c r="F3" s="8"/>
      <c r="G3" s="8"/>
    </row>
    <row r="5" spans="1:8" s="69" customFormat="1" ht="35.25" customHeight="1">
      <c r="A5" s="345" t="s">
        <v>64</v>
      </c>
      <c r="B5" s="345" t="s">
        <v>0</v>
      </c>
      <c r="C5" s="462" t="s">
        <v>493</v>
      </c>
      <c r="D5" s="464" t="s">
        <v>115</v>
      </c>
      <c r="E5" s="465"/>
      <c r="F5" s="465"/>
      <c r="G5" s="465"/>
      <c r="H5" s="202"/>
    </row>
    <row r="6" spans="1:8" s="69" customFormat="1" ht="23.25" customHeight="1">
      <c r="A6" s="345"/>
      <c r="B6" s="345"/>
      <c r="C6" s="463"/>
      <c r="D6" s="200">
        <v>2008</v>
      </c>
      <c r="E6" s="200">
        <v>2009</v>
      </c>
      <c r="F6" s="200">
        <v>2010</v>
      </c>
      <c r="G6" s="78">
        <v>2011</v>
      </c>
      <c r="H6" s="193">
        <v>2012</v>
      </c>
    </row>
    <row r="7" spans="1:8" s="77" customFormat="1" ht="8.25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201">
        <v>7</v>
      </c>
      <c r="H7" s="194" t="s">
        <v>31</v>
      </c>
    </row>
    <row r="8" spans="1:8" s="69" customFormat="1" ht="22.5" customHeight="1">
      <c r="A8" s="65" t="s">
        <v>12</v>
      </c>
      <c r="B8" s="80" t="s">
        <v>357</v>
      </c>
      <c r="C8" s="187">
        <f>SUM(C9,C12)</f>
        <v>2038082</v>
      </c>
      <c r="D8" s="187">
        <f>SUM(D9,D12)</f>
        <v>7597910</v>
      </c>
      <c r="E8" s="187">
        <f>SUM(E9,E12)</f>
        <v>5597910</v>
      </c>
      <c r="F8" s="187">
        <f>SUM(F9,F12)</f>
        <v>3597910</v>
      </c>
      <c r="G8" s="187">
        <f>SUM(G9,G12)</f>
        <v>1597910</v>
      </c>
      <c r="H8" s="197"/>
    </row>
    <row r="9" spans="1:8" s="66" customFormat="1" ht="15" customHeight="1">
      <c r="A9" s="71" t="s">
        <v>103</v>
      </c>
      <c r="B9" s="73" t="s">
        <v>171</v>
      </c>
      <c r="C9" s="187">
        <f aca="true" t="shared" si="0" ref="C9:H9">SUM(C10:C11)</f>
        <v>2038082</v>
      </c>
      <c r="D9" s="187">
        <f t="shared" si="0"/>
        <v>650021</v>
      </c>
      <c r="E9" s="187">
        <f t="shared" si="0"/>
        <v>5597910</v>
      </c>
      <c r="F9" s="187">
        <f t="shared" si="0"/>
        <v>3597910</v>
      </c>
      <c r="G9" s="187">
        <f t="shared" si="0"/>
        <v>1597910</v>
      </c>
      <c r="H9" s="187">
        <f t="shared" si="0"/>
        <v>0</v>
      </c>
    </row>
    <row r="10" spans="1:8" s="66" customFormat="1" ht="15" customHeight="1">
      <c r="A10" s="75" t="s">
        <v>162</v>
      </c>
      <c r="B10" s="74" t="s">
        <v>116</v>
      </c>
      <c r="C10" s="187">
        <v>888082</v>
      </c>
      <c r="D10" s="187">
        <v>650021</v>
      </c>
      <c r="E10" s="187">
        <v>821118</v>
      </c>
      <c r="F10" s="187"/>
      <c r="G10" s="187"/>
      <c r="H10" s="197"/>
    </row>
    <row r="11" spans="1:8" s="66" customFormat="1" ht="15" customHeight="1">
      <c r="A11" s="75" t="s">
        <v>163</v>
      </c>
      <c r="B11" s="74" t="s">
        <v>117</v>
      </c>
      <c r="C11" s="187">
        <v>1150000</v>
      </c>
      <c r="D11" s="187"/>
      <c r="E11" s="187">
        <v>4776792</v>
      </c>
      <c r="F11" s="187">
        <v>3597910</v>
      </c>
      <c r="G11" s="187">
        <v>1597910</v>
      </c>
      <c r="H11" s="197"/>
    </row>
    <row r="12" spans="1:8" s="66" customFormat="1" ht="15" customHeight="1">
      <c r="A12" s="71" t="s">
        <v>109</v>
      </c>
      <c r="B12" s="73" t="s">
        <v>358</v>
      </c>
      <c r="C12" s="187">
        <f aca="true" t="shared" si="1" ref="C12:H12">SUM(C13:C14)</f>
        <v>0</v>
      </c>
      <c r="D12" s="187">
        <f t="shared" si="1"/>
        <v>6947889</v>
      </c>
      <c r="E12" s="187">
        <f t="shared" si="1"/>
        <v>0</v>
      </c>
      <c r="F12" s="187">
        <f t="shared" si="1"/>
        <v>0</v>
      </c>
      <c r="G12" s="187">
        <f t="shared" si="1"/>
        <v>0</v>
      </c>
      <c r="H12" s="187">
        <f t="shared" si="1"/>
        <v>0</v>
      </c>
    </row>
    <row r="13" spans="1:8" s="66" customFormat="1" ht="15" customHeight="1">
      <c r="A13" s="75" t="s">
        <v>164</v>
      </c>
      <c r="B13" s="74" t="s">
        <v>118</v>
      </c>
      <c r="C13" s="187"/>
      <c r="D13" s="187">
        <v>2044844</v>
      </c>
      <c r="E13" s="187"/>
      <c r="F13" s="187"/>
      <c r="G13" s="187"/>
      <c r="H13" s="197"/>
    </row>
    <row r="14" spans="1:8" s="66" customFormat="1" ht="15" customHeight="1">
      <c r="A14" s="75" t="s">
        <v>165</v>
      </c>
      <c r="B14" s="74" t="s">
        <v>359</v>
      </c>
      <c r="C14" s="187"/>
      <c r="D14" s="187">
        <v>4903045</v>
      </c>
      <c r="E14" s="187"/>
      <c r="F14" s="187"/>
      <c r="G14" s="187"/>
      <c r="H14" s="197"/>
    </row>
    <row r="15" spans="1:8" s="69" customFormat="1" ht="12.75">
      <c r="A15" s="65">
        <v>2</v>
      </c>
      <c r="B15" s="80" t="s">
        <v>360</v>
      </c>
      <c r="C15" s="187">
        <f aca="true" t="shared" si="2" ref="C15:H15">SUM(C16,C18)</f>
        <v>0</v>
      </c>
      <c r="D15" s="187">
        <f t="shared" si="2"/>
        <v>1508061</v>
      </c>
      <c r="E15" s="187">
        <f t="shared" si="2"/>
        <v>2200000</v>
      </c>
      <c r="F15" s="187">
        <f t="shared" si="2"/>
        <v>2100000</v>
      </c>
      <c r="G15" s="187">
        <f t="shared" si="2"/>
        <v>2090000</v>
      </c>
      <c r="H15" s="187">
        <f t="shared" si="2"/>
        <v>1677910</v>
      </c>
    </row>
    <row r="16" spans="1:8" s="69" customFormat="1" ht="15" customHeight="1">
      <c r="A16" s="65" t="s">
        <v>110</v>
      </c>
      <c r="B16" s="80" t="s">
        <v>361</v>
      </c>
      <c r="C16" s="187">
        <f aca="true" t="shared" si="3" ref="C16:H16">SUM(C17)</f>
        <v>0</v>
      </c>
      <c r="D16" s="187">
        <f t="shared" si="3"/>
        <v>1388061</v>
      </c>
      <c r="E16" s="187">
        <f t="shared" si="3"/>
        <v>2000000</v>
      </c>
      <c r="F16" s="187">
        <f t="shared" si="3"/>
        <v>2000000</v>
      </c>
      <c r="G16" s="187">
        <f t="shared" si="3"/>
        <v>2000000</v>
      </c>
      <c r="H16" s="187">
        <f t="shared" si="3"/>
        <v>1597910</v>
      </c>
    </row>
    <row r="17" spans="1:8" s="66" customFormat="1" ht="15" customHeight="1">
      <c r="A17" s="75" t="s">
        <v>161</v>
      </c>
      <c r="B17" s="74" t="s">
        <v>166</v>
      </c>
      <c r="C17" s="187"/>
      <c r="D17" s="187">
        <v>1388061</v>
      </c>
      <c r="E17" s="187">
        <v>2000000</v>
      </c>
      <c r="F17" s="187">
        <v>2000000</v>
      </c>
      <c r="G17" s="187">
        <v>2000000</v>
      </c>
      <c r="H17" s="197">
        <v>1597910</v>
      </c>
    </row>
    <row r="18" spans="1:8" s="92" customFormat="1" ht="14.25" customHeight="1">
      <c r="A18" s="71" t="s">
        <v>380</v>
      </c>
      <c r="B18" s="73" t="s">
        <v>362</v>
      </c>
      <c r="C18" s="187"/>
      <c r="D18" s="187">
        <v>120000</v>
      </c>
      <c r="E18" s="187">
        <v>200000</v>
      </c>
      <c r="F18" s="187">
        <v>100000</v>
      </c>
      <c r="G18" s="187">
        <v>90000</v>
      </c>
      <c r="H18" s="197">
        <v>80000</v>
      </c>
    </row>
    <row r="19" spans="1:8" s="92" customFormat="1" ht="14.25" customHeight="1">
      <c r="A19" s="71" t="s">
        <v>14</v>
      </c>
      <c r="B19" s="73" t="s">
        <v>369</v>
      </c>
      <c r="C19" s="187"/>
      <c r="D19" s="187"/>
      <c r="E19" s="187"/>
      <c r="F19" s="187"/>
      <c r="G19" s="187"/>
      <c r="H19" s="197"/>
    </row>
    <row r="20" spans="1:8" s="69" customFormat="1" ht="12.75">
      <c r="A20" s="65" t="s">
        <v>1</v>
      </c>
      <c r="B20" s="80" t="s">
        <v>119</v>
      </c>
      <c r="C20" s="187">
        <v>18473907</v>
      </c>
      <c r="D20" s="187">
        <v>22003224</v>
      </c>
      <c r="E20" s="187">
        <v>14500000</v>
      </c>
      <c r="F20" s="187">
        <v>16000000</v>
      </c>
      <c r="G20" s="187">
        <v>16000000</v>
      </c>
      <c r="H20" s="197">
        <v>16000000</v>
      </c>
    </row>
    <row r="21" spans="1:8" s="69" customFormat="1" ht="12.75">
      <c r="A21" s="65" t="s">
        <v>19</v>
      </c>
      <c r="B21" s="80" t="s">
        <v>120</v>
      </c>
      <c r="C21" s="198"/>
      <c r="D21" s="198"/>
      <c r="E21" s="198"/>
      <c r="F21" s="198"/>
      <c r="G21" s="198"/>
      <c r="H21" s="203"/>
    </row>
    <row r="22" spans="1:8" s="66" customFormat="1" ht="15" customHeight="1">
      <c r="A22" s="71" t="s">
        <v>370</v>
      </c>
      <c r="B22" s="72" t="s">
        <v>379</v>
      </c>
      <c r="C22" s="198">
        <f aca="true" t="shared" si="4" ref="C22:H22">(C8/C20)*100</f>
        <v>11.032219659869458</v>
      </c>
      <c r="D22" s="198">
        <f t="shared" si="4"/>
        <v>34.530894199868165</v>
      </c>
      <c r="E22" s="198">
        <f t="shared" si="4"/>
        <v>38.60627586206897</v>
      </c>
      <c r="F22" s="198">
        <f t="shared" si="4"/>
        <v>22.4869375</v>
      </c>
      <c r="G22" s="198">
        <f t="shared" si="4"/>
        <v>9.9869375</v>
      </c>
      <c r="H22" s="198">
        <f t="shared" si="4"/>
        <v>0</v>
      </c>
    </row>
    <row r="23" spans="1:8" s="66" customFormat="1" ht="25.5">
      <c r="A23" s="71" t="s">
        <v>371</v>
      </c>
      <c r="B23" s="72" t="s">
        <v>375</v>
      </c>
      <c r="C23" s="304">
        <v>669791</v>
      </c>
      <c r="D23" s="305">
        <v>3277962</v>
      </c>
      <c r="E23" s="304">
        <v>2608171</v>
      </c>
      <c r="F23" s="304">
        <v>608171</v>
      </c>
      <c r="G23" s="314"/>
      <c r="H23" s="313"/>
    </row>
    <row r="24" spans="1:8" s="66" customFormat="1" ht="25.5">
      <c r="A24" s="71" t="s">
        <v>372</v>
      </c>
      <c r="B24" s="72" t="s">
        <v>514</v>
      </c>
      <c r="C24" s="198">
        <f aca="true" t="shared" si="5" ref="C24:H24">((C8-C23)/C20)*100</f>
        <v>7.406614096303506</v>
      </c>
      <c r="D24" s="198">
        <f t="shared" si="5"/>
        <v>19.63325010916582</v>
      </c>
      <c r="E24" s="198">
        <f t="shared" si="5"/>
        <v>20.618889655172413</v>
      </c>
      <c r="F24" s="198">
        <f t="shared" si="5"/>
        <v>18.68586875</v>
      </c>
      <c r="G24" s="198">
        <f t="shared" si="5"/>
        <v>9.9869375</v>
      </c>
      <c r="H24" s="198">
        <f t="shared" si="5"/>
        <v>0</v>
      </c>
    </row>
    <row r="25" spans="1:8" s="66" customFormat="1" ht="15" customHeight="1">
      <c r="A25" s="71" t="s">
        <v>373</v>
      </c>
      <c r="B25" s="72" t="s">
        <v>378</v>
      </c>
      <c r="C25" s="198">
        <f aca="true" t="shared" si="6" ref="C25:H25">(C15/C20)*100</f>
        <v>0</v>
      </c>
      <c r="D25" s="198">
        <f t="shared" si="6"/>
        <v>6.853818331349988</v>
      </c>
      <c r="E25" s="198">
        <f t="shared" si="6"/>
        <v>15.172413793103448</v>
      </c>
      <c r="F25" s="198">
        <f t="shared" si="6"/>
        <v>13.125</v>
      </c>
      <c r="G25" s="198">
        <f t="shared" si="6"/>
        <v>13.0625</v>
      </c>
      <c r="H25" s="198">
        <f t="shared" si="6"/>
        <v>10.4869375</v>
      </c>
    </row>
    <row r="26" spans="1:8" s="66" customFormat="1" ht="25.5">
      <c r="A26" s="71" t="s">
        <v>374</v>
      </c>
      <c r="B26" s="72" t="s">
        <v>376</v>
      </c>
      <c r="C26" s="198"/>
      <c r="D26" s="198"/>
      <c r="E26" s="304">
        <v>669791</v>
      </c>
      <c r="F26" s="304">
        <v>2000000</v>
      </c>
      <c r="G26" s="304">
        <v>608171</v>
      </c>
      <c r="H26" s="327"/>
    </row>
    <row r="27" spans="1:8" s="66" customFormat="1" ht="25.5" customHeight="1">
      <c r="A27" s="71" t="s">
        <v>377</v>
      </c>
      <c r="B27" s="72" t="s">
        <v>512</v>
      </c>
      <c r="C27" s="198">
        <f aca="true" t="shared" si="7" ref="C27:H27">((C15-C26)/C20)*100</f>
        <v>0</v>
      </c>
      <c r="D27" s="198">
        <f t="shared" si="7"/>
        <v>6.853818331349988</v>
      </c>
      <c r="E27" s="198">
        <f t="shared" si="7"/>
        <v>10.553165517241379</v>
      </c>
      <c r="F27" s="198">
        <f t="shared" si="7"/>
        <v>0.625</v>
      </c>
      <c r="G27" s="198">
        <f t="shared" si="7"/>
        <v>9.261431250000001</v>
      </c>
      <c r="H27" s="198">
        <f t="shared" si="7"/>
        <v>10.4869375</v>
      </c>
    </row>
  </sheetData>
  <mergeCells count="5">
    <mergeCell ref="A2:G2"/>
    <mergeCell ref="A5:A6"/>
    <mergeCell ref="B5:B6"/>
    <mergeCell ref="C5:C6"/>
    <mergeCell ref="D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11
do uchwały Rady Miejskiej w Szczyrku
nr XXIV/107/2007
z dnia 28.12.2007r.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workbookViewId="0" topLeftCell="A1">
      <selection activeCell="C19" sqref="C19"/>
    </sheetView>
  </sheetViews>
  <sheetFormatPr defaultColWidth="9.00390625" defaultRowHeight="12.75"/>
  <cols>
    <col min="1" max="1" width="5.375" style="0" customWidth="1"/>
    <col min="2" max="2" width="53.375" style="0" customWidth="1"/>
    <col min="3" max="3" width="12.375" style="0" customWidth="1"/>
    <col min="4" max="6" width="10.125" style="0" customWidth="1"/>
    <col min="7" max="7" width="9.875" style="0" customWidth="1"/>
    <col min="8" max="8" width="10.00390625" style="0" customWidth="1"/>
    <col min="9" max="9" width="10.125" style="0" customWidth="1"/>
    <col min="10" max="11" width="10.125" style="0" bestFit="1" customWidth="1"/>
  </cols>
  <sheetData>
    <row r="1" spans="1:9" ht="18">
      <c r="A1" s="344" t="s">
        <v>494</v>
      </c>
      <c r="B1" s="344"/>
      <c r="C1" s="344"/>
      <c r="D1" s="344"/>
      <c r="E1" s="344"/>
      <c r="F1" s="344"/>
      <c r="G1" s="344"/>
      <c r="H1" s="344"/>
      <c r="I1" s="344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1" t="s">
        <v>43</v>
      </c>
    </row>
    <row r="4" spans="1:11" s="69" customFormat="1" ht="35.25" customHeight="1">
      <c r="A4" s="345" t="s">
        <v>64</v>
      </c>
      <c r="B4" s="345" t="s">
        <v>0</v>
      </c>
      <c r="C4" s="462" t="s">
        <v>493</v>
      </c>
      <c r="D4" s="464" t="s">
        <v>115</v>
      </c>
      <c r="E4" s="465"/>
      <c r="F4" s="465"/>
      <c r="G4" s="465"/>
      <c r="H4" s="465"/>
      <c r="I4" s="465"/>
      <c r="J4" s="466"/>
      <c r="K4" s="467"/>
    </row>
    <row r="5" spans="1:11" s="69" customFormat="1" ht="23.25" customHeight="1">
      <c r="A5" s="345"/>
      <c r="B5" s="345"/>
      <c r="C5" s="463"/>
      <c r="D5" s="78">
        <v>2007</v>
      </c>
      <c r="E5" s="78">
        <v>2008</v>
      </c>
      <c r="F5" s="78">
        <v>2009</v>
      </c>
      <c r="G5" s="78">
        <v>2010</v>
      </c>
      <c r="H5" s="78">
        <v>2011</v>
      </c>
      <c r="I5" s="78">
        <v>2012</v>
      </c>
      <c r="J5" s="193">
        <v>2013</v>
      </c>
      <c r="K5" s="196">
        <v>2014</v>
      </c>
    </row>
    <row r="6" spans="1:11" s="77" customFormat="1" ht="8.25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  <c r="J6" s="194">
        <v>10</v>
      </c>
      <c r="K6" s="195">
        <v>11</v>
      </c>
    </row>
    <row r="7" spans="1:11" s="69" customFormat="1" ht="22.5" customHeight="1">
      <c r="A7" s="65" t="s">
        <v>12</v>
      </c>
      <c r="B7" s="80" t="s">
        <v>357</v>
      </c>
      <c r="C7" s="187"/>
      <c r="D7" s="187"/>
      <c r="E7" s="187"/>
      <c r="F7" s="187"/>
      <c r="G7" s="187"/>
      <c r="H7" s="187"/>
      <c r="I7" s="187"/>
      <c r="J7" s="197"/>
      <c r="K7" s="197"/>
    </row>
    <row r="8" spans="1:11" s="66" customFormat="1" ht="15" customHeight="1">
      <c r="A8" s="71" t="s">
        <v>103</v>
      </c>
      <c r="B8" s="73" t="s">
        <v>171</v>
      </c>
      <c r="C8" s="187"/>
      <c r="D8" s="187"/>
      <c r="E8" s="187"/>
      <c r="F8" s="187"/>
      <c r="G8" s="187"/>
      <c r="H8" s="187"/>
      <c r="I8" s="187"/>
      <c r="J8" s="197"/>
      <c r="K8" s="197"/>
    </row>
    <row r="9" spans="1:11" s="66" customFormat="1" ht="15" customHeight="1">
      <c r="A9" s="75" t="s">
        <v>162</v>
      </c>
      <c r="B9" s="74" t="s">
        <v>116</v>
      </c>
      <c r="C9" s="187"/>
      <c r="D9" s="187"/>
      <c r="E9" s="187"/>
      <c r="F9" s="187"/>
      <c r="G9" s="187"/>
      <c r="H9" s="187"/>
      <c r="I9" s="187"/>
      <c r="J9" s="197"/>
      <c r="K9" s="197"/>
    </row>
    <row r="10" spans="1:11" s="66" customFormat="1" ht="15" customHeight="1">
      <c r="A10" s="75" t="s">
        <v>163</v>
      </c>
      <c r="B10" s="74" t="s">
        <v>117</v>
      </c>
      <c r="C10" s="187"/>
      <c r="D10" s="187"/>
      <c r="E10" s="187"/>
      <c r="F10" s="187"/>
      <c r="G10" s="187"/>
      <c r="H10" s="187"/>
      <c r="I10" s="187"/>
      <c r="J10" s="197"/>
      <c r="K10" s="197"/>
    </row>
    <row r="11" spans="1:11" s="66" customFormat="1" ht="15" customHeight="1">
      <c r="A11" s="71" t="s">
        <v>109</v>
      </c>
      <c r="B11" s="73" t="s">
        <v>358</v>
      </c>
      <c r="C11" s="187"/>
      <c r="D11" s="187"/>
      <c r="E11" s="187"/>
      <c r="F11" s="187"/>
      <c r="G11" s="187"/>
      <c r="H11" s="187"/>
      <c r="I11" s="187"/>
      <c r="J11" s="197"/>
      <c r="K11" s="197"/>
    </row>
    <row r="12" spans="1:11" s="66" customFormat="1" ht="15" customHeight="1">
      <c r="A12" s="75" t="s">
        <v>164</v>
      </c>
      <c r="B12" s="74" t="s">
        <v>118</v>
      </c>
      <c r="C12" s="187"/>
      <c r="D12" s="187"/>
      <c r="E12" s="187"/>
      <c r="F12" s="187"/>
      <c r="G12" s="187"/>
      <c r="H12" s="187"/>
      <c r="I12" s="187"/>
      <c r="J12" s="197"/>
      <c r="K12" s="197"/>
    </row>
    <row r="13" spans="1:11" s="66" customFormat="1" ht="15" customHeight="1">
      <c r="A13" s="75" t="s">
        <v>165</v>
      </c>
      <c r="B13" s="74" t="s">
        <v>359</v>
      </c>
      <c r="C13" s="187"/>
      <c r="D13" s="187"/>
      <c r="E13" s="187"/>
      <c r="F13" s="187"/>
      <c r="G13" s="187"/>
      <c r="H13" s="187"/>
      <c r="I13" s="187"/>
      <c r="J13" s="197"/>
      <c r="K13" s="197"/>
    </row>
    <row r="14" spans="1:11" s="69" customFormat="1" ht="22.5" customHeight="1">
      <c r="A14" s="65">
        <v>2</v>
      </c>
      <c r="B14" s="80" t="s">
        <v>360</v>
      </c>
      <c r="C14" s="187"/>
      <c r="D14" s="187"/>
      <c r="E14" s="187"/>
      <c r="F14" s="187"/>
      <c r="G14" s="187"/>
      <c r="H14" s="187"/>
      <c r="I14" s="187"/>
      <c r="J14" s="187"/>
      <c r="K14" s="197"/>
    </row>
    <row r="15" spans="1:11" s="69" customFormat="1" ht="15" customHeight="1">
      <c r="A15" s="65" t="s">
        <v>110</v>
      </c>
      <c r="B15" s="80" t="s">
        <v>361</v>
      </c>
      <c r="C15" s="187"/>
      <c r="D15" s="187"/>
      <c r="E15" s="187"/>
      <c r="F15" s="187"/>
      <c r="G15" s="187"/>
      <c r="H15" s="187"/>
      <c r="I15" s="187"/>
      <c r="J15" s="187"/>
      <c r="K15" s="197"/>
    </row>
    <row r="16" spans="1:11" s="66" customFormat="1" ht="15" customHeight="1">
      <c r="A16" s="75" t="s">
        <v>161</v>
      </c>
      <c r="B16" s="74" t="s">
        <v>166</v>
      </c>
      <c r="C16" s="187"/>
      <c r="D16" s="187"/>
      <c r="E16" s="187"/>
      <c r="F16" s="187"/>
      <c r="G16" s="187"/>
      <c r="H16" s="187"/>
      <c r="I16" s="187"/>
      <c r="J16" s="187"/>
      <c r="K16" s="197"/>
    </row>
    <row r="17" spans="1:11" s="92" customFormat="1" ht="14.25" customHeight="1">
      <c r="A17" s="71" t="s">
        <v>160</v>
      </c>
      <c r="B17" s="73" t="s">
        <v>362</v>
      </c>
      <c r="C17" s="187"/>
      <c r="D17" s="187"/>
      <c r="E17" s="187"/>
      <c r="F17" s="187"/>
      <c r="G17" s="187"/>
      <c r="H17" s="187"/>
      <c r="I17" s="187"/>
      <c r="J17" s="187"/>
      <c r="K17" s="197"/>
    </row>
    <row r="18" spans="1:11" s="69" customFormat="1" ht="22.5" customHeight="1">
      <c r="A18" s="65" t="s">
        <v>14</v>
      </c>
      <c r="B18" s="80" t="s">
        <v>119</v>
      </c>
      <c r="C18" s="187"/>
      <c r="D18" s="187"/>
      <c r="E18" s="187"/>
      <c r="F18" s="187"/>
      <c r="G18" s="187"/>
      <c r="H18" s="187"/>
      <c r="I18" s="187"/>
      <c r="J18" s="187"/>
      <c r="K18" s="197"/>
    </row>
    <row r="19" spans="1:11" s="69" customFormat="1" ht="22.5" customHeight="1">
      <c r="A19" s="65" t="s">
        <v>22</v>
      </c>
      <c r="B19" s="80" t="s">
        <v>120</v>
      </c>
      <c r="C19" s="198"/>
      <c r="D19" s="198"/>
      <c r="E19" s="198"/>
      <c r="F19" s="198"/>
      <c r="G19" s="198"/>
      <c r="H19" s="198"/>
      <c r="I19" s="198"/>
      <c r="J19" s="199"/>
      <c r="K19" s="199"/>
    </row>
    <row r="20" spans="1:11" s="66" customFormat="1" ht="15" customHeight="1">
      <c r="A20" s="71" t="s">
        <v>167</v>
      </c>
      <c r="B20" s="72" t="s">
        <v>364</v>
      </c>
      <c r="C20" s="198"/>
      <c r="D20" s="198"/>
      <c r="E20" s="198"/>
      <c r="F20" s="198"/>
      <c r="G20" s="198"/>
      <c r="H20" s="198"/>
      <c r="I20" s="198"/>
      <c r="J20" s="199"/>
      <c r="K20" s="199"/>
    </row>
    <row r="21" spans="1:11" s="66" customFormat="1" ht="12.75">
      <c r="A21" s="71" t="s">
        <v>168</v>
      </c>
      <c r="B21" s="72" t="s">
        <v>365</v>
      </c>
      <c r="C21" s="198"/>
      <c r="D21" s="198"/>
      <c r="E21" s="198"/>
      <c r="F21" s="198"/>
      <c r="G21" s="198"/>
      <c r="H21" s="198"/>
      <c r="I21" s="198"/>
      <c r="J21" s="199"/>
      <c r="K21" s="199"/>
    </row>
    <row r="22" spans="1:11" s="66" customFormat="1" ht="15" customHeight="1">
      <c r="A22" s="71" t="s">
        <v>169</v>
      </c>
      <c r="B22" s="72" t="s">
        <v>172</v>
      </c>
      <c r="C22" s="198"/>
      <c r="D22" s="198"/>
      <c r="E22" s="198"/>
      <c r="F22" s="198"/>
      <c r="G22" s="198"/>
      <c r="H22" s="198"/>
      <c r="I22" s="198"/>
      <c r="J22" s="199"/>
      <c r="K22" s="199"/>
    </row>
    <row r="23" spans="1:11" s="66" customFormat="1" ht="30" customHeight="1">
      <c r="A23" s="71" t="s">
        <v>170</v>
      </c>
      <c r="B23" s="72" t="s">
        <v>366</v>
      </c>
      <c r="C23" s="198"/>
      <c r="D23" s="198"/>
      <c r="E23" s="198"/>
      <c r="F23" s="198"/>
      <c r="G23" s="198"/>
      <c r="H23" s="198"/>
      <c r="I23" s="198"/>
      <c r="J23" s="199"/>
      <c r="K23" s="199"/>
    </row>
  </sheetData>
  <mergeCells count="5">
    <mergeCell ref="A1:I1"/>
    <mergeCell ref="A4:A5"/>
    <mergeCell ref="B4:B5"/>
    <mergeCell ref="C4:C5"/>
    <mergeCell ref="D4:K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90" r:id="rId1"/>
  <headerFooter alignWithMargins="0">
    <oddHeader>&amp;R&amp;9Załącznik nr 11
do uchwały Rady Miejskiej w Szczyrku 
nr XXIV/107/2007
z dnia 28.12.2007r.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453" t="s">
        <v>180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79" t="s">
        <v>43</v>
      </c>
    </row>
    <row r="4" spans="1:10" ht="20.25" customHeight="1">
      <c r="A4" s="443" t="s">
        <v>2</v>
      </c>
      <c r="B4" s="454" t="s">
        <v>3</v>
      </c>
      <c r="C4" s="454" t="s">
        <v>137</v>
      </c>
      <c r="D4" s="445" t="s">
        <v>127</v>
      </c>
      <c r="E4" s="445" t="s">
        <v>143</v>
      </c>
      <c r="F4" s="445" t="s">
        <v>94</v>
      </c>
      <c r="G4" s="445"/>
      <c r="H4" s="445"/>
      <c r="I4" s="445"/>
      <c r="J4" s="445"/>
    </row>
    <row r="5" spans="1:10" ht="18" customHeight="1">
      <c r="A5" s="443"/>
      <c r="B5" s="455"/>
      <c r="C5" s="455"/>
      <c r="D5" s="443"/>
      <c r="E5" s="445"/>
      <c r="F5" s="445" t="s">
        <v>125</v>
      </c>
      <c r="G5" s="445" t="s">
        <v>5</v>
      </c>
      <c r="H5" s="445"/>
      <c r="I5" s="445"/>
      <c r="J5" s="445" t="s">
        <v>126</v>
      </c>
    </row>
    <row r="6" spans="1:10" ht="69" customHeight="1">
      <c r="A6" s="443"/>
      <c r="B6" s="456"/>
      <c r="C6" s="456"/>
      <c r="D6" s="443"/>
      <c r="E6" s="445"/>
      <c r="F6" s="445"/>
      <c r="G6" s="19" t="s">
        <v>122</v>
      </c>
      <c r="H6" s="19" t="s">
        <v>123</v>
      </c>
      <c r="I6" s="19" t="s">
        <v>144</v>
      </c>
      <c r="J6" s="445"/>
    </row>
    <row r="7" spans="1:10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</row>
    <row r="8" spans="1:10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9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9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4.75" customHeight="1">
      <c r="A21" s="468" t="s">
        <v>134</v>
      </c>
      <c r="B21" s="468"/>
      <c r="C21" s="468"/>
      <c r="D21" s="468"/>
      <c r="E21" s="22"/>
      <c r="F21" s="22"/>
      <c r="G21" s="22"/>
      <c r="H21" s="22"/>
      <c r="I21" s="22"/>
      <c r="J21" s="22"/>
    </row>
    <row r="23" spans="1:7" ht="12.75">
      <c r="A23" s="88" t="s">
        <v>174</v>
      </c>
      <c r="G23"/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Miejskiej w Szczyrku 
nr ...........
z dnia ................. 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20" sqref="B20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73" t="s">
        <v>63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16.5">
      <c r="A2" s="473" t="s">
        <v>145</v>
      </c>
      <c r="B2" s="473"/>
      <c r="C2" s="473"/>
      <c r="D2" s="473"/>
      <c r="E2" s="473"/>
      <c r="F2" s="473"/>
      <c r="G2" s="473"/>
      <c r="H2" s="473"/>
      <c r="I2" s="473"/>
      <c r="J2" s="473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1" t="s">
        <v>43</v>
      </c>
    </row>
    <row r="5" spans="1:11" ht="15" customHeight="1">
      <c r="A5" s="443" t="s">
        <v>64</v>
      </c>
      <c r="B5" s="443" t="s">
        <v>0</v>
      </c>
      <c r="C5" s="445" t="s">
        <v>149</v>
      </c>
      <c r="D5" s="474" t="s">
        <v>85</v>
      </c>
      <c r="E5" s="475"/>
      <c r="F5" s="475"/>
      <c r="G5" s="476"/>
      <c r="H5" s="445" t="s">
        <v>8</v>
      </c>
      <c r="I5" s="445"/>
      <c r="J5" s="445" t="s">
        <v>150</v>
      </c>
      <c r="K5" s="445" t="s">
        <v>156</v>
      </c>
    </row>
    <row r="6" spans="1:11" ht="15" customHeight="1">
      <c r="A6" s="443"/>
      <c r="B6" s="443"/>
      <c r="C6" s="445"/>
      <c r="D6" s="445" t="s">
        <v>6</v>
      </c>
      <c r="E6" s="469" t="s">
        <v>5</v>
      </c>
      <c r="F6" s="470"/>
      <c r="G6" s="471"/>
      <c r="H6" s="445" t="s">
        <v>6</v>
      </c>
      <c r="I6" s="445" t="s">
        <v>68</v>
      </c>
      <c r="J6" s="445"/>
      <c r="K6" s="445"/>
    </row>
    <row r="7" spans="1:11" ht="18" customHeight="1">
      <c r="A7" s="443"/>
      <c r="B7" s="443"/>
      <c r="C7" s="445"/>
      <c r="D7" s="445"/>
      <c r="E7" s="477" t="s">
        <v>151</v>
      </c>
      <c r="F7" s="469" t="s">
        <v>5</v>
      </c>
      <c r="G7" s="471"/>
      <c r="H7" s="445"/>
      <c r="I7" s="445"/>
      <c r="J7" s="445"/>
      <c r="K7" s="445"/>
    </row>
    <row r="8" spans="1:11" ht="42" customHeight="1">
      <c r="A8" s="443"/>
      <c r="B8" s="443"/>
      <c r="C8" s="445"/>
      <c r="D8" s="445"/>
      <c r="E8" s="478"/>
      <c r="F8" s="90" t="s">
        <v>148</v>
      </c>
      <c r="G8" s="90" t="s">
        <v>147</v>
      </c>
      <c r="H8" s="445"/>
      <c r="I8" s="445"/>
      <c r="J8" s="445"/>
      <c r="K8" s="445"/>
    </row>
    <row r="9" spans="1:11" ht="7.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1" ht="19.5" customHeight="1">
      <c r="A10" s="39" t="s">
        <v>10</v>
      </c>
      <c r="B10" s="24" t="s">
        <v>11</v>
      </c>
      <c r="C10" s="24"/>
      <c r="D10" s="24"/>
      <c r="E10" s="24"/>
      <c r="F10" s="24"/>
      <c r="G10" s="24"/>
      <c r="H10" s="24"/>
      <c r="I10" s="24"/>
      <c r="J10" s="24"/>
      <c r="K10" s="39" t="s">
        <v>51</v>
      </c>
    </row>
    <row r="11" spans="1:11" ht="19.5" customHeight="1">
      <c r="A11" s="40"/>
      <c r="B11" s="41" t="s">
        <v>94</v>
      </c>
      <c r="C11" s="25"/>
      <c r="D11" s="25"/>
      <c r="E11" s="25"/>
      <c r="F11" s="25"/>
      <c r="G11" s="25"/>
      <c r="H11" s="25"/>
      <c r="I11" s="25"/>
      <c r="J11" s="25"/>
      <c r="K11" s="40"/>
    </row>
    <row r="12" spans="1:11" ht="19.5" customHeight="1">
      <c r="A12" s="40"/>
      <c r="B12" s="42" t="s">
        <v>12</v>
      </c>
      <c r="C12" s="25"/>
      <c r="D12" s="25"/>
      <c r="E12" s="25"/>
      <c r="F12" s="25"/>
      <c r="G12" s="25"/>
      <c r="H12" s="25"/>
      <c r="I12" s="25"/>
      <c r="J12" s="25"/>
      <c r="K12" s="40" t="s">
        <v>51</v>
      </c>
    </row>
    <row r="13" spans="1:11" ht="19.5" customHeight="1">
      <c r="A13" s="40"/>
      <c r="B13" s="42" t="s">
        <v>13</v>
      </c>
      <c r="C13" s="25"/>
      <c r="D13" s="25"/>
      <c r="E13" s="25"/>
      <c r="F13" s="25"/>
      <c r="G13" s="25"/>
      <c r="H13" s="25"/>
      <c r="I13" s="25"/>
      <c r="J13" s="25"/>
      <c r="K13" s="40" t="s">
        <v>51</v>
      </c>
    </row>
    <row r="14" spans="1:11" ht="19.5" customHeight="1">
      <c r="A14" s="40"/>
      <c r="B14" s="42" t="s">
        <v>14</v>
      </c>
      <c r="C14" s="25"/>
      <c r="D14" s="25"/>
      <c r="E14" s="25"/>
      <c r="F14" s="25"/>
      <c r="G14" s="25"/>
      <c r="H14" s="25"/>
      <c r="I14" s="25"/>
      <c r="J14" s="25"/>
      <c r="K14" s="40" t="s">
        <v>51</v>
      </c>
    </row>
    <row r="15" spans="1:11" ht="19.5" customHeight="1">
      <c r="A15" s="43"/>
      <c r="B15" s="44" t="s">
        <v>1</v>
      </c>
      <c r="C15" s="26"/>
      <c r="D15" s="26"/>
      <c r="E15" s="26"/>
      <c r="F15" s="26"/>
      <c r="G15" s="26"/>
      <c r="H15" s="26"/>
      <c r="I15" s="26"/>
      <c r="J15" s="26"/>
      <c r="K15" s="43" t="s">
        <v>51</v>
      </c>
    </row>
    <row r="16" spans="1:11" ht="19.5" customHeight="1">
      <c r="A16" s="39" t="s">
        <v>16</v>
      </c>
      <c r="B16" s="24" t="s">
        <v>15</v>
      </c>
      <c r="C16" s="24"/>
      <c r="D16" s="24"/>
      <c r="E16" s="24"/>
      <c r="F16" s="39" t="s">
        <v>51</v>
      </c>
      <c r="G16" s="24"/>
      <c r="H16" s="24"/>
      <c r="I16" s="24"/>
      <c r="J16" s="24"/>
      <c r="K16" s="39" t="s">
        <v>51</v>
      </c>
    </row>
    <row r="17" spans="1:11" ht="19.5" customHeight="1">
      <c r="A17" s="40"/>
      <c r="B17" s="41" t="s">
        <v>94</v>
      </c>
      <c r="C17" s="25"/>
      <c r="D17" s="25"/>
      <c r="E17" s="25"/>
      <c r="F17" s="40"/>
      <c r="G17" s="25"/>
      <c r="H17" s="25"/>
      <c r="I17" s="25"/>
      <c r="J17" s="25"/>
      <c r="K17" s="40"/>
    </row>
    <row r="18" spans="1:11" ht="19.5" customHeight="1">
      <c r="A18" s="40"/>
      <c r="B18" s="42" t="s">
        <v>12</v>
      </c>
      <c r="C18" s="25"/>
      <c r="D18" s="25"/>
      <c r="E18" s="25"/>
      <c r="F18" s="40" t="s">
        <v>51</v>
      </c>
      <c r="G18" s="25"/>
      <c r="H18" s="25"/>
      <c r="I18" s="25"/>
      <c r="J18" s="25"/>
      <c r="K18" s="40" t="s">
        <v>51</v>
      </c>
    </row>
    <row r="19" spans="1:11" ht="19.5" customHeight="1">
      <c r="A19" s="40"/>
      <c r="B19" s="42" t="s">
        <v>13</v>
      </c>
      <c r="C19" s="25"/>
      <c r="D19" s="25"/>
      <c r="E19" s="25"/>
      <c r="F19" s="40" t="s">
        <v>51</v>
      </c>
      <c r="G19" s="25"/>
      <c r="H19" s="25"/>
      <c r="I19" s="25"/>
      <c r="J19" s="25"/>
      <c r="K19" s="40" t="s">
        <v>51</v>
      </c>
    </row>
    <row r="20" spans="1:11" ht="19.5" customHeight="1">
      <c r="A20" s="40"/>
      <c r="B20" s="42" t="s">
        <v>14</v>
      </c>
      <c r="C20" s="25"/>
      <c r="D20" s="25"/>
      <c r="E20" s="25"/>
      <c r="F20" s="40" t="s">
        <v>51</v>
      </c>
      <c r="G20" s="25"/>
      <c r="H20" s="25"/>
      <c r="I20" s="25"/>
      <c r="J20" s="25"/>
      <c r="K20" s="40" t="s">
        <v>51</v>
      </c>
    </row>
    <row r="21" spans="1:11" ht="19.5" customHeight="1">
      <c r="A21" s="43"/>
      <c r="B21" s="44" t="s">
        <v>1</v>
      </c>
      <c r="C21" s="26"/>
      <c r="D21" s="26"/>
      <c r="E21" s="26"/>
      <c r="F21" s="43" t="s">
        <v>51</v>
      </c>
      <c r="G21" s="26"/>
      <c r="H21" s="26"/>
      <c r="I21" s="26"/>
      <c r="J21" s="26"/>
      <c r="K21" s="43" t="s">
        <v>51</v>
      </c>
    </row>
    <row r="22" spans="1:11" ht="19.5" customHeight="1">
      <c r="A22" s="39" t="s">
        <v>17</v>
      </c>
      <c r="B22" s="89" t="s">
        <v>146</v>
      </c>
      <c r="C22" s="24"/>
      <c r="D22" s="24"/>
      <c r="E22" s="40"/>
      <c r="F22" s="40" t="s">
        <v>51</v>
      </c>
      <c r="G22" s="40" t="s">
        <v>51</v>
      </c>
      <c r="H22" s="24"/>
      <c r="I22" s="40" t="s">
        <v>51</v>
      </c>
      <c r="J22" s="24"/>
      <c r="K22" s="24"/>
    </row>
    <row r="23" spans="1:11" ht="19.5" customHeight="1">
      <c r="A23" s="25"/>
      <c r="B23" s="41" t="s">
        <v>94</v>
      </c>
      <c r="C23" s="25"/>
      <c r="D23" s="25"/>
      <c r="E23" s="40"/>
      <c r="F23" s="40"/>
      <c r="G23" s="40"/>
      <c r="H23" s="25"/>
      <c r="I23" s="40"/>
      <c r="J23" s="25"/>
      <c r="K23" s="25"/>
    </row>
    <row r="24" spans="1:11" ht="19.5" customHeight="1">
      <c r="A24" s="25"/>
      <c r="B24" s="42" t="s">
        <v>12</v>
      </c>
      <c r="C24" s="25"/>
      <c r="D24" s="25"/>
      <c r="E24" s="40"/>
      <c r="F24" s="40" t="s">
        <v>51</v>
      </c>
      <c r="G24" s="40" t="s">
        <v>51</v>
      </c>
      <c r="H24" s="25"/>
      <c r="I24" s="40" t="s">
        <v>51</v>
      </c>
      <c r="J24" s="25"/>
      <c r="K24" s="25"/>
    </row>
    <row r="25" spans="1:11" ht="19.5" customHeight="1">
      <c r="A25" s="25"/>
      <c r="B25" s="42" t="s">
        <v>13</v>
      </c>
      <c r="C25" s="25"/>
      <c r="D25" s="25"/>
      <c r="E25" s="40"/>
      <c r="F25" s="40" t="s">
        <v>51</v>
      </c>
      <c r="G25" s="40" t="s">
        <v>51</v>
      </c>
      <c r="H25" s="25"/>
      <c r="I25" s="40" t="s">
        <v>51</v>
      </c>
      <c r="J25" s="25"/>
      <c r="K25" s="25"/>
    </row>
    <row r="26" spans="1:11" ht="19.5" customHeight="1">
      <c r="A26" s="25"/>
      <c r="B26" s="42" t="s">
        <v>14</v>
      </c>
      <c r="C26" s="25"/>
      <c r="D26" s="25"/>
      <c r="E26" s="40"/>
      <c r="F26" s="40" t="s">
        <v>51</v>
      </c>
      <c r="G26" s="40" t="s">
        <v>51</v>
      </c>
      <c r="H26" s="25"/>
      <c r="I26" s="40" t="s">
        <v>51</v>
      </c>
      <c r="J26" s="25"/>
      <c r="K26" s="25"/>
    </row>
    <row r="27" spans="1:11" ht="19.5" customHeight="1">
      <c r="A27" s="26"/>
      <c r="B27" s="44" t="s">
        <v>1</v>
      </c>
      <c r="C27" s="26"/>
      <c r="D27" s="26"/>
      <c r="E27" s="43"/>
      <c r="F27" s="43" t="s">
        <v>51</v>
      </c>
      <c r="G27" s="43" t="s">
        <v>51</v>
      </c>
      <c r="H27" s="26"/>
      <c r="I27" s="43" t="s">
        <v>51</v>
      </c>
      <c r="J27" s="26"/>
      <c r="K27" s="26"/>
    </row>
    <row r="28" spans="1:11" s="82" customFormat="1" ht="19.5" customHeight="1">
      <c r="A28" s="472" t="s">
        <v>134</v>
      </c>
      <c r="B28" s="472"/>
      <c r="C28" s="83"/>
      <c r="D28" s="83"/>
      <c r="E28" s="83"/>
      <c r="F28" s="83"/>
      <c r="G28" s="83"/>
      <c r="H28" s="83"/>
      <c r="I28" s="83"/>
      <c r="J28" s="83"/>
      <c r="K28" s="83"/>
    </row>
    <row r="29" ht="4.5" customHeight="1"/>
    <row r="30" ht="12.75" customHeight="1">
      <c r="A30" s="91" t="s">
        <v>152</v>
      </c>
    </row>
    <row r="31" ht="14.25">
      <c r="A31" s="91" t="s">
        <v>154</v>
      </c>
    </row>
    <row r="32" ht="12.75">
      <c r="A32" s="91" t="s">
        <v>155</v>
      </c>
    </row>
    <row r="33" ht="12.75">
      <c r="A33" s="91" t="s">
        <v>153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Miejskiej w Szczyrku 
nr ...........
z dnia ................. r.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K19" sqref="K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44" t="s">
        <v>88</v>
      </c>
      <c r="B1" s="444"/>
      <c r="C1" s="444"/>
      <c r="D1" s="444"/>
      <c r="E1" s="444"/>
      <c r="F1" s="444"/>
      <c r="G1" s="444"/>
    </row>
    <row r="2" spans="5:7" ht="19.5" customHeight="1">
      <c r="E2" s="8"/>
      <c r="F2" s="8"/>
      <c r="G2" s="8"/>
    </row>
    <row r="3" spans="5:7" ht="19.5" customHeight="1">
      <c r="E3" s="2"/>
      <c r="F3" s="2"/>
      <c r="G3" s="13" t="s">
        <v>43</v>
      </c>
    </row>
    <row r="4" spans="1:7" ht="19.5" customHeight="1">
      <c r="A4" s="443" t="s">
        <v>64</v>
      </c>
      <c r="B4" s="443" t="s">
        <v>2</v>
      </c>
      <c r="C4" s="443" t="s">
        <v>3</v>
      </c>
      <c r="D4" s="454" t="s">
        <v>139</v>
      </c>
      <c r="E4" s="445" t="s">
        <v>86</v>
      </c>
      <c r="F4" s="445" t="s">
        <v>87</v>
      </c>
      <c r="G4" s="445" t="s">
        <v>44</v>
      </c>
    </row>
    <row r="5" spans="1:7" ht="19.5" customHeight="1">
      <c r="A5" s="443"/>
      <c r="B5" s="443"/>
      <c r="C5" s="443"/>
      <c r="D5" s="455"/>
      <c r="E5" s="445"/>
      <c r="F5" s="445"/>
      <c r="G5" s="445"/>
    </row>
    <row r="6" spans="1:7" ht="19.5" customHeight="1">
      <c r="A6" s="443"/>
      <c r="B6" s="443"/>
      <c r="C6" s="443"/>
      <c r="D6" s="456"/>
      <c r="E6" s="445"/>
      <c r="F6" s="445"/>
      <c r="G6" s="445"/>
    </row>
    <row r="7" spans="1:7" ht="7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30" customHeight="1">
      <c r="A8" s="45"/>
      <c r="B8" s="45"/>
      <c r="C8" s="45"/>
      <c r="D8" s="45"/>
      <c r="E8" s="45"/>
      <c r="F8" s="45"/>
      <c r="G8" s="45"/>
    </row>
    <row r="9" spans="1:7" ht="30" customHeight="1">
      <c r="A9" s="46"/>
      <c r="B9" s="46"/>
      <c r="C9" s="46"/>
      <c r="D9" s="46"/>
      <c r="E9" s="46"/>
      <c r="F9" s="46"/>
      <c r="G9" s="46"/>
    </row>
    <row r="10" spans="1:7" ht="30" customHeight="1">
      <c r="A10" s="46"/>
      <c r="B10" s="46"/>
      <c r="C10" s="46"/>
      <c r="D10" s="46"/>
      <c r="E10" s="46"/>
      <c r="F10" s="46"/>
      <c r="G10" s="46"/>
    </row>
    <row r="11" spans="1:7" ht="30" customHeight="1">
      <c r="A11" s="46"/>
      <c r="B11" s="46"/>
      <c r="C11" s="46"/>
      <c r="D11" s="46"/>
      <c r="E11" s="46"/>
      <c r="F11" s="46"/>
      <c r="G11" s="46"/>
    </row>
    <row r="12" spans="1:7" ht="30" customHeight="1">
      <c r="A12" s="47"/>
      <c r="B12" s="47"/>
      <c r="C12" s="47"/>
      <c r="D12" s="47"/>
      <c r="E12" s="47"/>
      <c r="F12" s="47"/>
      <c r="G12" s="47"/>
    </row>
    <row r="13" spans="1:7" s="2" customFormat="1" ht="30" customHeight="1">
      <c r="A13" s="479" t="s">
        <v>134</v>
      </c>
      <c r="B13" s="480"/>
      <c r="C13" s="480"/>
      <c r="D13" s="480"/>
      <c r="E13" s="481"/>
      <c r="F13" s="31"/>
      <c r="G13" s="31"/>
    </row>
    <row r="15" ht="12.75">
      <c r="A15" s="88" t="s">
        <v>175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Szczyrku 
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44" t="s">
        <v>178</v>
      </c>
      <c r="B1" s="344"/>
      <c r="C1" s="344"/>
      <c r="D1" s="8"/>
      <c r="E1" s="8"/>
      <c r="F1" s="8"/>
      <c r="G1" s="8"/>
      <c r="H1" s="8"/>
      <c r="I1" s="8"/>
      <c r="J1" s="8"/>
    </row>
    <row r="2" spans="1:7" ht="19.5" customHeight="1">
      <c r="A2" s="344" t="s">
        <v>114</v>
      </c>
      <c r="B2" s="344"/>
      <c r="C2" s="344"/>
      <c r="D2" s="8"/>
      <c r="E2" s="8"/>
      <c r="F2" s="8"/>
      <c r="G2" s="8"/>
    </row>
    <row r="4" ht="12.75">
      <c r="C4" s="11" t="s">
        <v>43</v>
      </c>
    </row>
    <row r="5" spans="1:10" ht="19.5" customHeight="1">
      <c r="A5" s="18" t="s">
        <v>64</v>
      </c>
      <c r="B5" s="18" t="s">
        <v>0</v>
      </c>
      <c r="C5" s="18" t="s">
        <v>61</v>
      </c>
      <c r="D5" s="9"/>
      <c r="E5" s="9"/>
      <c r="F5" s="9"/>
      <c r="G5" s="9"/>
      <c r="H5" s="9"/>
      <c r="I5" s="10"/>
      <c r="J5" s="10"/>
    </row>
    <row r="6" spans="1:10" ht="19.5" customHeight="1">
      <c r="A6" s="29" t="s">
        <v>10</v>
      </c>
      <c r="B6" s="48" t="s">
        <v>67</v>
      </c>
      <c r="C6" s="29"/>
      <c r="D6" s="9"/>
      <c r="E6" s="9"/>
      <c r="F6" s="9"/>
      <c r="G6" s="9"/>
      <c r="H6" s="9"/>
      <c r="I6" s="10"/>
      <c r="J6" s="10"/>
    </row>
    <row r="7" spans="1:10" ht="19.5" customHeight="1">
      <c r="A7" s="29" t="s">
        <v>16</v>
      </c>
      <c r="B7" s="48" t="s">
        <v>9</v>
      </c>
      <c r="C7" s="29"/>
      <c r="D7" s="9"/>
      <c r="E7" s="9"/>
      <c r="F7" s="9"/>
      <c r="G7" s="9"/>
      <c r="H7" s="9"/>
      <c r="I7" s="10"/>
      <c r="J7" s="10"/>
    </row>
    <row r="8" spans="1:10" ht="19.5" customHeight="1">
      <c r="A8" s="49" t="s">
        <v>12</v>
      </c>
      <c r="B8" s="50"/>
      <c r="C8" s="49"/>
      <c r="D8" s="9"/>
      <c r="E8" s="9"/>
      <c r="F8" s="9"/>
      <c r="G8" s="9"/>
      <c r="H8" s="9"/>
      <c r="I8" s="10"/>
      <c r="J8" s="10"/>
    </row>
    <row r="9" spans="1:10" ht="19.5" customHeight="1">
      <c r="A9" s="34" t="s">
        <v>13</v>
      </c>
      <c r="B9" s="51"/>
      <c r="C9" s="34"/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14</v>
      </c>
      <c r="B10" s="52"/>
      <c r="C10" s="37"/>
      <c r="D10" s="9"/>
      <c r="E10" s="9"/>
      <c r="F10" s="9"/>
      <c r="G10" s="9"/>
      <c r="H10" s="9"/>
      <c r="I10" s="10"/>
      <c r="J10" s="10"/>
    </row>
    <row r="11" spans="1:10" ht="19.5" customHeight="1">
      <c r="A11" s="29" t="s">
        <v>17</v>
      </c>
      <c r="B11" s="48" t="s">
        <v>8</v>
      </c>
      <c r="C11" s="29"/>
      <c r="D11" s="9"/>
      <c r="E11" s="9"/>
      <c r="F11" s="9"/>
      <c r="G11" s="9"/>
      <c r="H11" s="9"/>
      <c r="I11" s="10"/>
      <c r="J11" s="10"/>
    </row>
    <row r="12" spans="1:10" ht="19.5" customHeight="1">
      <c r="A12" s="32" t="s">
        <v>12</v>
      </c>
      <c r="B12" s="53" t="s">
        <v>38</v>
      </c>
      <c r="C12" s="32"/>
      <c r="D12" s="9"/>
      <c r="E12" s="9"/>
      <c r="F12" s="9"/>
      <c r="G12" s="9"/>
      <c r="H12" s="9"/>
      <c r="I12" s="10"/>
      <c r="J12" s="10"/>
    </row>
    <row r="13" spans="1:10" ht="15" customHeight="1">
      <c r="A13" s="34"/>
      <c r="B13" s="51"/>
      <c r="C13" s="34"/>
      <c r="D13" s="9"/>
      <c r="E13" s="9"/>
      <c r="F13" s="9"/>
      <c r="G13" s="9"/>
      <c r="H13" s="9"/>
      <c r="I13" s="10"/>
      <c r="J13" s="10"/>
    </row>
    <row r="14" spans="1:10" ht="15" customHeight="1">
      <c r="A14" s="34"/>
      <c r="B14" s="51"/>
      <c r="C14" s="34"/>
      <c r="D14" s="9"/>
      <c r="E14" s="9"/>
      <c r="F14" s="9"/>
      <c r="G14" s="9"/>
      <c r="H14" s="9"/>
      <c r="I14" s="10"/>
      <c r="J14" s="10"/>
    </row>
    <row r="15" spans="1:10" ht="19.5" customHeight="1">
      <c r="A15" s="34" t="s">
        <v>13</v>
      </c>
      <c r="B15" s="51" t="s">
        <v>41</v>
      </c>
      <c r="C15" s="34"/>
      <c r="D15" s="9"/>
      <c r="E15" s="9"/>
      <c r="F15" s="9"/>
      <c r="G15" s="9"/>
      <c r="H15" s="9"/>
      <c r="I15" s="10"/>
      <c r="J15" s="10"/>
    </row>
    <row r="16" spans="1:10" ht="15">
      <c r="A16" s="34"/>
      <c r="B16" s="54"/>
      <c r="C16" s="34"/>
      <c r="D16" s="9"/>
      <c r="E16" s="9"/>
      <c r="F16" s="9"/>
      <c r="G16" s="9"/>
      <c r="H16" s="9"/>
      <c r="I16" s="10"/>
      <c r="J16" s="10"/>
    </row>
    <row r="17" spans="1:10" ht="15" customHeight="1">
      <c r="A17" s="37"/>
      <c r="B17" s="55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29" t="s">
        <v>39</v>
      </c>
      <c r="B18" s="48" t="s">
        <v>69</v>
      </c>
      <c r="C18" s="29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87" customFormat="1" ht="12.75">
      <c r="A20" s="482" t="s">
        <v>179</v>
      </c>
      <c r="B20" s="483"/>
      <c r="C20" s="483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Miejskiej w Szczyrku 
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44" t="s">
        <v>65</v>
      </c>
      <c r="B1" s="344"/>
      <c r="C1" s="344"/>
      <c r="D1" s="344"/>
      <c r="E1" s="344"/>
      <c r="F1" s="344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2" t="s">
        <v>43</v>
      </c>
    </row>
    <row r="4" spans="1:6" s="1" customFormat="1" ht="19.5" customHeight="1">
      <c r="A4" s="23" t="s">
        <v>64</v>
      </c>
      <c r="B4" s="23" t="s">
        <v>2</v>
      </c>
      <c r="C4" s="23" t="s">
        <v>3</v>
      </c>
      <c r="D4" s="23" t="s">
        <v>137</v>
      </c>
      <c r="E4" s="23" t="s">
        <v>49</v>
      </c>
      <c r="F4" s="23" t="s">
        <v>7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24"/>
      <c r="B6" s="24"/>
      <c r="C6" s="24"/>
      <c r="D6" s="24"/>
      <c r="E6" s="24"/>
      <c r="F6" s="24"/>
    </row>
    <row r="7" spans="1:6" ht="30" customHeight="1">
      <c r="A7" s="25"/>
      <c r="B7" s="25"/>
      <c r="C7" s="25"/>
      <c r="D7" s="25"/>
      <c r="E7" s="25"/>
      <c r="F7" s="25"/>
    </row>
    <row r="8" spans="1:6" ht="30" customHeight="1">
      <c r="A8" s="25"/>
      <c r="B8" s="25"/>
      <c r="C8" s="25"/>
      <c r="D8" s="25"/>
      <c r="E8" s="25"/>
      <c r="F8" s="25"/>
    </row>
    <row r="9" spans="1:6" ht="30" customHeight="1">
      <c r="A9" s="25"/>
      <c r="B9" s="25"/>
      <c r="C9" s="25"/>
      <c r="D9" s="25"/>
      <c r="E9" s="25"/>
      <c r="F9" s="25"/>
    </row>
    <row r="10" spans="1:6" ht="30" customHeight="1">
      <c r="A10" s="26"/>
      <c r="B10" s="26"/>
      <c r="C10" s="26"/>
      <c r="D10" s="26"/>
      <c r="E10" s="26"/>
      <c r="F10" s="26"/>
    </row>
    <row r="11" spans="1:6" ht="19.5" customHeight="1">
      <c r="A11" s="468" t="s">
        <v>134</v>
      </c>
      <c r="B11" s="468"/>
      <c r="C11" s="468"/>
      <c r="D11" s="468"/>
      <c r="E11" s="468"/>
      <c r="F11" s="22"/>
    </row>
    <row r="13" ht="12.75">
      <c r="A13" s="88" t="s">
        <v>177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Szczryku 
nr ...............
z dnia ..............................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workbookViewId="0" topLeftCell="A19">
      <selection activeCell="D53" sqref="D53:D54"/>
    </sheetView>
  </sheetViews>
  <sheetFormatPr defaultColWidth="9.00390625" defaultRowHeight="12.75"/>
  <cols>
    <col min="1" max="1" width="7.25390625" style="5" customWidth="1"/>
    <col min="2" max="2" width="8.625" style="5" customWidth="1"/>
    <col min="3" max="3" width="27.625" style="2" customWidth="1"/>
    <col min="4" max="4" width="13.125" style="2" customWidth="1"/>
    <col min="5" max="5" width="13.75390625" style="2" customWidth="1"/>
    <col min="6" max="6" width="12.00390625" style="2" customWidth="1"/>
    <col min="7" max="7" width="11.75390625" style="2" customWidth="1"/>
    <col min="8" max="8" width="10.75390625" style="2" customWidth="1"/>
    <col min="9" max="9" width="10.625" style="2" customWidth="1"/>
    <col min="10" max="10" width="11.875" style="2" customWidth="1"/>
  </cols>
  <sheetData>
    <row r="1" spans="1:10" ht="18">
      <c r="A1" s="344" t="s">
        <v>390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6" ht="18">
      <c r="A2" s="4"/>
      <c r="B2" s="4"/>
      <c r="C2" s="4"/>
      <c r="D2" s="4"/>
      <c r="E2" s="4"/>
      <c r="F2" s="4"/>
    </row>
    <row r="3" spans="1:10" ht="14.25" customHeight="1">
      <c r="A3" s="62"/>
      <c r="B3" s="62"/>
      <c r="C3" s="62"/>
      <c r="D3" s="62"/>
      <c r="E3" s="62"/>
      <c r="G3" s="17"/>
      <c r="H3" s="17"/>
      <c r="I3" s="17"/>
      <c r="J3" s="64" t="s">
        <v>60</v>
      </c>
    </row>
    <row r="4" spans="1:19" s="66" customFormat="1" ht="16.5" customHeight="1">
      <c r="A4" s="345" t="s">
        <v>2</v>
      </c>
      <c r="B4" s="345" t="s">
        <v>3</v>
      </c>
      <c r="C4" s="345" t="s">
        <v>18</v>
      </c>
      <c r="D4" s="345" t="s">
        <v>391</v>
      </c>
      <c r="E4" s="345" t="s">
        <v>94</v>
      </c>
      <c r="F4" s="345"/>
      <c r="G4" s="345"/>
      <c r="H4" s="345"/>
      <c r="I4" s="345"/>
      <c r="J4" s="345"/>
      <c r="K4" s="156"/>
      <c r="L4" s="156"/>
      <c r="M4" s="156"/>
      <c r="N4" s="156"/>
      <c r="O4" s="156"/>
      <c r="P4" s="156"/>
      <c r="Q4" s="156"/>
      <c r="R4" s="156"/>
      <c r="S4" s="156"/>
    </row>
    <row r="5" spans="1:19" s="66" customFormat="1" ht="17.25" customHeight="1">
      <c r="A5" s="345"/>
      <c r="B5" s="345"/>
      <c r="C5" s="345"/>
      <c r="D5" s="345"/>
      <c r="E5" s="345" t="s">
        <v>38</v>
      </c>
      <c r="F5" s="345" t="s">
        <v>5</v>
      </c>
      <c r="G5" s="345"/>
      <c r="H5" s="345"/>
      <c r="I5" s="345"/>
      <c r="J5" s="345" t="s">
        <v>41</v>
      </c>
      <c r="K5" s="156"/>
      <c r="L5" s="156"/>
      <c r="M5" s="156"/>
      <c r="N5" s="156"/>
      <c r="O5" s="156"/>
      <c r="P5" s="156"/>
      <c r="Q5" s="156"/>
      <c r="R5" s="156"/>
      <c r="S5" s="156"/>
    </row>
    <row r="6" spans="1:19" s="66" customFormat="1" ht="57.75" customHeight="1">
      <c r="A6" s="345"/>
      <c r="B6" s="345"/>
      <c r="C6" s="345"/>
      <c r="D6" s="345"/>
      <c r="E6" s="345"/>
      <c r="F6" s="274" t="s">
        <v>296</v>
      </c>
      <c r="G6" s="78" t="s">
        <v>111</v>
      </c>
      <c r="H6" s="78" t="s">
        <v>138</v>
      </c>
      <c r="I6" s="274" t="s">
        <v>113</v>
      </c>
      <c r="J6" s="345"/>
      <c r="K6" s="156"/>
      <c r="L6" s="156"/>
      <c r="M6" s="156"/>
      <c r="N6" s="156"/>
      <c r="O6" s="156"/>
      <c r="P6" s="156"/>
      <c r="Q6" s="156"/>
      <c r="R6" s="156"/>
      <c r="S6" s="156"/>
    </row>
    <row r="7" spans="1:19" s="66" customFormat="1" ht="8.25" customHeight="1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156"/>
      <c r="L7" s="156"/>
      <c r="M7" s="156"/>
      <c r="N7" s="156"/>
      <c r="O7" s="156"/>
      <c r="P7" s="156"/>
      <c r="Q7" s="156"/>
      <c r="R7" s="156"/>
      <c r="S7" s="156"/>
    </row>
    <row r="8" spans="1:19" s="96" customFormat="1" ht="15.75">
      <c r="A8" s="128" t="s">
        <v>189</v>
      </c>
      <c r="B8" s="105"/>
      <c r="C8" s="95" t="s">
        <v>190</v>
      </c>
      <c r="D8" s="221">
        <f>E8+J8</f>
        <v>100</v>
      </c>
      <c r="E8" s="221">
        <f>E9</f>
        <v>100</v>
      </c>
      <c r="F8" s="209"/>
      <c r="G8" s="209"/>
      <c r="H8" s="209"/>
      <c r="I8" s="209"/>
      <c r="J8" s="209"/>
      <c r="K8" s="157"/>
      <c r="L8" s="157"/>
      <c r="M8" s="157"/>
      <c r="N8" s="157"/>
      <c r="O8" s="157"/>
      <c r="P8" s="157"/>
      <c r="Q8" s="157"/>
      <c r="R8" s="157"/>
      <c r="S8" s="157"/>
    </row>
    <row r="9" spans="1:19" s="66" customFormat="1" ht="15">
      <c r="A9" s="129"/>
      <c r="B9" s="106" t="s">
        <v>191</v>
      </c>
      <c r="C9" s="68" t="s">
        <v>192</v>
      </c>
      <c r="D9" s="216">
        <f>E9+J9</f>
        <v>100</v>
      </c>
      <c r="E9" s="216">
        <v>100</v>
      </c>
      <c r="F9" s="210"/>
      <c r="G9" s="210"/>
      <c r="H9" s="210"/>
      <c r="I9" s="210"/>
      <c r="J9" s="210"/>
      <c r="K9" s="156"/>
      <c r="L9" s="156"/>
      <c r="M9" s="156"/>
      <c r="N9" s="156"/>
      <c r="O9" s="156"/>
      <c r="P9" s="156"/>
      <c r="Q9" s="156"/>
      <c r="R9" s="156"/>
      <c r="S9" s="156"/>
    </row>
    <row r="10" spans="1:19" s="96" customFormat="1" ht="15.75">
      <c r="A10" s="130" t="s">
        <v>193</v>
      </c>
      <c r="B10" s="107"/>
      <c r="C10" s="97" t="s">
        <v>194</v>
      </c>
      <c r="D10" s="218">
        <f>E10+J10</f>
        <v>1142000</v>
      </c>
      <c r="E10" s="218">
        <f>SUM(E12:E12)</f>
        <v>822000</v>
      </c>
      <c r="F10" s="211"/>
      <c r="G10" s="211"/>
      <c r="H10" s="211"/>
      <c r="I10" s="211"/>
      <c r="J10" s="218">
        <f>J11+J12</f>
        <v>320000</v>
      </c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 s="96" customFormat="1" ht="15.75">
      <c r="A11" s="282"/>
      <c r="B11" s="284" t="s">
        <v>484</v>
      </c>
      <c r="C11" s="285" t="s">
        <v>485</v>
      </c>
      <c r="D11" s="286">
        <v>70000</v>
      </c>
      <c r="E11" s="286"/>
      <c r="F11" s="283"/>
      <c r="G11" s="283"/>
      <c r="H11" s="283"/>
      <c r="I11" s="283"/>
      <c r="J11" s="286">
        <v>70000</v>
      </c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s="66" customFormat="1" ht="15">
      <c r="A12" s="131"/>
      <c r="B12" s="106" t="s">
        <v>195</v>
      </c>
      <c r="C12" s="68" t="s">
        <v>196</v>
      </c>
      <c r="D12" s="216">
        <f>SUM(E12,J12)</f>
        <v>1072000</v>
      </c>
      <c r="E12" s="216">
        <v>822000</v>
      </c>
      <c r="F12" s="210"/>
      <c r="G12" s="210"/>
      <c r="H12" s="210"/>
      <c r="I12" s="210"/>
      <c r="J12" s="216">
        <v>250000</v>
      </c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s="96" customFormat="1" ht="15.75">
      <c r="A13" s="130" t="s">
        <v>197</v>
      </c>
      <c r="B13" s="107"/>
      <c r="C13" s="97" t="s">
        <v>198</v>
      </c>
      <c r="D13" s="220">
        <f>E13+J13</f>
        <v>4875572</v>
      </c>
      <c r="E13" s="218">
        <v>45000</v>
      </c>
      <c r="F13" s="211"/>
      <c r="G13" s="218">
        <v>18000</v>
      </c>
      <c r="H13" s="211"/>
      <c r="I13" s="211"/>
      <c r="J13" s="218">
        <f>SUM(J14:J15)</f>
        <v>4830572</v>
      </c>
      <c r="K13" s="157"/>
      <c r="L13" s="157"/>
      <c r="M13" s="157"/>
      <c r="N13" s="157"/>
      <c r="O13" s="157"/>
      <c r="P13" s="157"/>
      <c r="Q13" s="157"/>
      <c r="R13" s="157"/>
      <c r="S13" s="157"/>
    </row>
    <row r="14" spans="1:19" s="66" customFormat="1" ht="25.5">
      <c r="A14" s="129"/>
      <c r="B14" s="106" t="s">
        <v>386</v>
      </c>
      <c r="C14" s="68" t="s">
        <v>387</v>
      </c>
      <c r="D14" s="216">
        <f>(E14+J14)</f>
        <v>4830572</v>
      </c>
      <c r="E14" s="216">
        <v>0</v>
      </c>
      <c r="F14" s="210"/>
      <c r="G14" s="210"/>
      <c r="H14" s="210"/>
      <c r="I14" s="210"/>
      <c r="J14" s="216">
        <v>4830572</v>
      </c>
      <c r="K14" s="156"/>
      <c r="L14" s="156"/>
      <c r="M14" s="156"/>
      <c r="N14" s="156"/>
      <c r="O14" s="156"/>
      <c r="P14" s="156"/>
      <c r="Q14" s="156"/>
      <c r="R14" s="156"/>
      <c r="S14" s="156"/>
    </row>
    <row r="15" spans="1:19" s="66" customFormat="1" ht="15">
      <c r="A15" s="129"/>
      <c r="B15" s="106" t="s">
        <v>199</v>
      </c>
      <c r="C15" s="68" t="s">
        <v>200</v>
      </c>
      <c r="D15" s="216">
        <f>(E15+J15)</f>
        <v>45000</v>
      </c>
      <c r="E15" s="216">
        <v>45000</v>
      </c>
      <c r="F15" s="210"/>
      <c r="G15" s="216">
        <v>18000</v>
      </c>
      <c r="H15" s="210"/>
      <c r="I15" s="210"/>
      <c r="J15" s="210"/>
      <c r="K15" s="156"/>
      <c r="L15" s="156"/>
      <c r="M15" s="156"/>
      <c r="N15" s="156"/>
      <c r="O15" s="156"/>
      <c r="P15" s="156"/>
      <c r="Q15" s="156"/>
      <c r="R15" s="156"/>
      <c r="S15" s="156"/>
    </row>
    <row r="16" spans="1:19" s="96" customFormat="1" ht="25.5">
      <c r="A16" s="130" t="s">
        <v>201</v>
      </c>
      <c r="B16" s="107"/>
      <c r="C16" s="97" t="s">
        <v>181</v>
      </c>
      <c r="D16" s="218">
        <f aca="true" t="shared" si="0" ref="D16:D38">E16+J16</f>
        <v>523500</v>
      </c>
      <c r="E16" s="218">
        <f>SUM(E17:E18)</f>
        <v>123500</v>
      </c>
      <c r="F16" s="211"/>
      <c r="G16" s="211"/>
      <c r="H16" s="211"/>
      <c r="I16" s="211"/>
      <c r="J16" s="218">
        <f>SUM(J17:J18)</f>
        <v>400000</v>
      </c>
      <c r="K16" s="157"/>
      <c r="L16" s="157"/>
      <c r="M16" s="157"/>
      <c r="N16" s="157"/>
      <c r="O16" s="157"/>
      <c r="P16" s="157"/>
      <c r="Q16" s="157"/>
      <c r="R16" s="157"/>
      <c r="S16" s="157"/>
    </row>
    <row r="17" spans="1:19" s="66" customFormat="1" ht="25.5">
      <c r="A17" s="129"/>
      <c r="B17" s="106" t="s">
        <v>202</v>
      </c>
      <c r="C17" s="68" t="s">
        <v>203</v>
      </c>
      <c r="D17" s="216">
        <f t="shared" si="0"/>
        <v>10000</v>
      </c>
      <c r="E17" s="216">
        <v>10000</v>
      </c>
      <c r="F17" s="210"/>
      <c r="G17" s="210"/>
      <c r="H17" s="210"/>
      <c r="I17" s="210"/>
      <c r="J17" s="210"/>
      <c r="K17" s="156"/>
      <c r="L17" s="156"/>
      <c r="M17" s="156"/>
      <c r="N17" s="156"/>
      <c r="O17" s="156"/>
      <c r="P17" s="156"/>
      <c r="Q17" s="156"/>
      <c r="R17" s="156"/>
      <c r="S17" s="156"/>
    </row>
    <row r="18" spans="1:19" s="66" customFormat="1" ht="25.5">
      <c r="A18" s="129"/>
      <c r="B18" s="106" t="s">
        <v>204</v>
      </c>
      <c r="C18" s="68" t="s">
        <v>205</v>
      </c>
      <c r="D18" s="216">
        <f t="shared" si="0"/>
        <v>513500</v>
      </c>
      <c r="E18" s="216">
        <v>113500</v>
      </c>
      <c r="F18" s="210"/>
      <c r="G18" s="210"/>
      <c r="H18" s="210"/>
      <c r="I18" s="210"/>
      <c r="J18" s="216">
        <v>400000</v>
      </c>
      <c r="K18" s="156"/>
      <c r="L18" s="156"/>
      <c r="M18" s="156"/>
      <c r="N18" s="156"/>
      <c r="O18" s="156"/>
      <c r="P18" s="156"/>
      <c r="Q18" s="156"/>
      <c r="R18" s="156"/>
      <c r="S18" s="156"/>
    </row>
    <row r="19" spans="1:19" s="96" customFormat="1" ht="15.75">
      <c r="A19" s="130" t="s">
        <v>206</v>
      </c>
      <c r="B19" s="107"/>
      <c r="C19" s="97" t="s">
        <v>207</v>
      </c>
      <c r="D19" s="220">
        <f t="shared" si="0"/>
        <v>80000</v>
      </c>
      <c r="E19" s="218">
        <f>SUM(E20:E21)</f>
        <v>80000</v>
      </c>
      <c r="F19" s="211"/>
      <c r="G19" s="211"/>
      <c r="H19" s="211"/>
      <c r="I19" s="211"/>
      <c r="J19" s="211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s="66" customFormat="1" ht="25.5">
      <c r="A20" s="132"/>
      <c r="B20" s="108" t="s">
        <v>208</v>
      </c>
      <c r="C20" s="94" t="s">
        <v>209</v>
      </c>
      <c r="D20" s="219">
        <f t="shared" si="0"/>
        <v>50000</v>
      </c>
      <c r="E20" s="219">
        <v>50000</v>
      </c>
      <c r="F20" s="212"/>
      <c r="G20" s="212"/>
      <c r="H20" s="212"/>
      <c r="I20" s="212"/>
      <c r="J20" s="212"/>
      <c r="K20" s="156"/>
      <c r="L20" s="156"/>
      <c r="M20" s="156"/>
      <c r="N20" s="156"/>
      <c r="O20" s="156"/>
      <c r="P20" s="156"/>
      <c r="Q20" s="156"/>
      <c r="R20" s="156"/>
      <c r="S20" s="156"/>
    </row>
    <row r="21" spans="1:19" s="66" customFormat="1" ht="25.5">
      <c r="A21" s="132"/>
      <c r="B21" s="108" t="s">
        <v>210</v>
      </c>
      <c r="C21" s="94" t="s">
        <v>211</v>
      </c>
      <c r="D21" s="219">
        <f t="shared" si="0"/>
        <v>30000</v>
      </c>
      <c r="E21" s="219">
        <v>30000</v>
      </c>
      <c r="F21" s="212"/>
      <c r="G21" s="212"/>
      <c r="H21" s="212"/>
      <c r="I21" s="212"/>
      <c r="J21" s="212"/>
      <c r="K21" s="156"/>
      <c r="L21" s="156"/>
      <c r="M21" s="156"/>
      <c r="N21" s="156"/>
      <c r="O21" s="156"/>
      <c r="P21" s="156"/>
      <c r="Q21" s="156"/>
      <c r="R21" s="156"/>
      <c r="S21" s="156"/>
    </row>
    <row r="22" spans="1:19" s="96" customFormat="1" ht="18.75" customHeight="1">
      <c r="A22" s="133" t="s">
        <v>212</v>
      </c>
      <c r="B22" s="109"/>
      <c r="C22" s="98" t="s">
        <v>213</v>
      </c>
      <c r="D22" s="222">
        <f t="shared" si="0"/>
        <v>2420118</v>
      </c>
      <c r="E22" s="222">
        <f>SUM(E23:E27)</f>
        <v>2340118</v>
      </c>
      <c r="F22" s="222">
        <f>SUM(F23:F27)</f>
        <v>1642228</v>
      </c>
      <c r="G22" s="213"/>
      <c r="H22" s="213"/>
      <c r="I22" s="213"/>
      <c r="J22" s="222">
        <f>SUM(J23:J27)</f>
        <v>80000</v>
      </c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s="66" customFormat="1" ht="16.5" customHeight="1">
      <c r="A23" s="132"/>
      <c r="B23" s="108" t="s">
        <v>214</v>
      </c>
      <c r="C23" s="94" t="s">
        <v>338</v>
      </c>
      <c r="D23" s="219">
        <f t="shared" si="0"/>
        <v>53270</v>
      </c>
      <c r="E23" s="219">
        <v>53270</v>
      </c>
      <c r="F23" s="219">
        <v>53270</v>
      </c>
      <c r="G23" s="212"/>
      <c r="H23" s="212"/>
      <c r="I23" s="212"/>
      <c r="J23" s="212"/>
      <c r="K23" s="156"/>
      <c r="L23" s="156"/>
      <c r="M23" s="156"/>
      <c r="N23" s="156"/>
      <c r="O23" s="156"/>
      <c r="P23" s="156"/>
      <c r="Q23" s="156"/>
      <c r="R23" s="156"/>
      <c r="S23" s="156"/>
    </row>
    <row r="24" spans="1:19" s="66" customFormat="1" ht="15">
      <c r="A24" s="132"/>
      <c r="B24" s="108" t="s">
        <v>215</v>
      </c>
      <c r="C24" s="94" t="s">
        <v>216</v>
      </c>
      <c r="D24" s="219">
        <f t="shared" si="0"/>
        <v>130000</v>
      </c>
      <c r="E24" s="219">
        <v>130000</v>
      </c>
      <c r="F24" s="212"/>
      <c r="G24" s="212"/>
      <c r="H24" s="212"/>
      <c r="I24" s="212"/>
      <c r="J24" s="212"/>
      <c r="K24" s="156"/>
      <c r="L24" s="156"/>
      <c r="M24" s="156"/>
      <c r="N24" s="156"/>
      <c r="O24" s="156"/>
      <c r="P24" s="156"/>
      <c r="Q24" s="156"/>
      <c r="R24" s="156"/>
      <c r="S24" s="156"/>
    </row>
    <row r="25" spans="1:19" s="66" customFormat="1" ht="15">
      <c r="A25" s="132"/>
      <c r="B25" s="108" t="s">
        <v>217</v>
      </c>
      <c r="C25" s="94" t="s">
        <v>218</v>
      </c>
      <c r="D25" s="219">
        <f t="shared" si="0"/>
        <v>2220348</v>
      </c>
      <c r="E25" s="219">
        <v>2140348</v>
      </c>
      <c r="F25" s="219">
        <v>1588958</v>
      </c>
      <c r="G25" s="212"/>
      <c r="H25" s="212"/>
      <c r="I25" s="212"/>
      <c r="J25" s="219">
        <v>80000</v>
      </c>
      <c r="K25" s="156"/>
      <c r="L25" s="156"/>
      <c r="M25" s="156"/>
      <c r="N25" s="156"/>
      <c r="O25" s="156"/>
      <c r="P25" s="156"/>
      <c r="Q25" s="156"/>
      <c r="R25" s="156"/>
      <c r="S25" s="156"/>
    </row>
    <row r="26" spans="1:19" s="66" customFormat="1" ht="25.5">
      <c r="A26" s="132"/>
      <c r="B26" s="108" t="s">
        <v>458</v>
      </c>
      <c r="C26" s="94" t="s">
        <v>459</v>
      </c>
      <c r="D26" s="219">
        <f>SUM(E26:J26)</f>
        <v>15000</v>
      </c>
      <c r="E26" s="219">
        <v>15000</v>
      </c>
      <c r="F26" s="219"/>
      <c r="G26" s="212"/>
      <c r="H26" s="212"/>
      <c r="I26" s="212"/>
      <c r="J26" s="219"/>
      <c r="K26" s="156"/>
      <c r="L26" s="156"/>
      <c r="M26" s="156"/>
      <c r="N26" s="156"/>
      <c r="O26" s="156"/>
      <c r="P26" s="156"/>
      <c r="Q26" s="156"/>
      <c r="R26" s="156"/>
      <c r="S26" s="156"/>
    </row>
    <row r="27" spans="1:19" s="66" customFormat="1" ht="15">
      <c r="A27" s="132"/>
      <c r="B27" s="108" t="s">
        <v>219</v>
      </c>
      <c r="C27" s="94" t="s">
        <v>200</v>
      </c>
      <c r="D27" s="219">
        <f t="shared" si="0"/>
        <v>1500</v>
      </c>
      <c r="E27" s="219">
        <v>1500</v>
      </c>
      <c r="F27" s="212"/>
      <c r="G27" s="212"/>
      <c r="H27" s="212"/>
      <c r="I27" s="212"/>
      <c r="J27" s="212"/>
      <c r="K27" s="156"/>
      <c r="L27" s="156"/>
      <c r="M27" s="156"/>
      <c r="N27" s="156"/>
      <c r="O27" s="156"/>
      <c r="P27" s="156"/>
      <c r="Q27" s="156"/>
      <c r="R27" s="156"/>
      <c r="S27" s="156"/>
    </row>
    <row r="28" spans="1:19" s="96" customFormat="1" ht="63.75">
      <c r="A28" s="133" t="s">
        <v>220</v>
      </c>
      <c r="B28" s="109"/>
      <c r="C28" s="98" t="s">
        <v>183</v>
      </c>
      <c r="D28" s="222">
        <f t="shared" si="0"/>
        <v>1500</v>
      </c>
      <c r="E28" s="222">
        <f>E29</f>
        <v>1500</v>
      </c>
      <c r="F28" s="222">
        <f>F29</f>
        <v>435</v>
      </c>
      <c r="G28" s="213"/>
      <c r="H28" s="213"/>
      <c r="I28" s="213"/>
      <c r="J28" s="213"/>
      <c r="K28" s="157"/>
      <c r="L28" s="157"/>
      <c r="M28" s="157"/>
      <c r="N28" s="157"/>
      <c r="O28" s="157"/>
      <c r="P28" s="157"/>
      <c r="Q28" s="157"/>
      <c r="R28" s="157"/>
      <c r="S28" s="157"/>
    </row>
    <row r="29" spans="1:19" s="66" customFormat="1" ht="51">
      <c r="A29" s="132"/>
      <c r="B29" s="108" t="s">
        <v>221</v>
      </c>
      <c r="C29" s="94" t="s">
        <v>222</v>
      </c>
      <c r="D29" s="219">
        <f t="shared" si="0"/>
        <v>1500</v>
      </c>
      <c r="E29" s="219">
        <v>1500</v>
      </c>
      <c r="F29" s="219">
        <v>435</v>
      </c>
      <c r="G29" s="212"/>
      <c r="H29" s="212"/>
      <c r="I29" s="212"/>
      <c r="J29" s="212"/>
      <c r="K29" s="156"/>
      <c r="L29" s="156"/>
      <c r="M29" s="156"/>
      <c r="N29" s="156"/>
      <c r="O29" s="156"/>
      <c r="P29" s="156"/>
      <c r="Q29" s="156"/>
      <c r="R29" s="156"/>
      <c r="S29" s="156"/>
    </row>
    <row r="30" spans="1:19" s="96" customFormat="1" ht="38.25">
      <c r="A30" s="133" t="s">
        <v>223</v>
      </c>
      <c r="B30" s="109"/>
      <c r="C30" s="98" t="s">
        <v>224</v>
      </c>
      <c r="D30" s="222">
        <f t="shared" si="0"/>
        <v>75341</v>
      </c>
      <c r="E30" s="222">
        <f>SUM(E31:E32)</f>
        <v>75341</v>
      </c>
      <c r="F30" s="222">
        <f>SUM(F31:F32)</f>
        <v>23021</v>
      </c>
      <c r="G30" s="222">
        <f>SUM(G31:G32)</f>
        <v>1000</v>
      </c>
      <c r="H30" s="213"/>
      <c r="I30" s="213"/>
      <c r="J30" s="213"/>
      <c r="K30" s="157"/>
      <c r="L30" s="157"/>
      <c r="M30" s="157"/>
      <c r="N30" s="157"/>
      <c r="O30" s="157"/>
      <c r="P30" s="157"/>
      <c r="Q30" s="157"/>
      <c r="R30" s="157"/>
      <c r="S30" s="157"/>
    </row>
    <row r="31" spans="1:19" s="66" customFormat="1" ht="15">
      <c r="A31" s="132"/>
      <c r="B31" s="108" t="s">
        <v>225</v>
      </c>
      <c r="C31" s="94" t="s">
        <v>226</v>
      </c>
      <c r="D31" s="219">
        <f t="shared" si="0"/>
        <v>60000</v>
      </c>
      <c r="E31" s="219">
        <v>60000</v>
      </c>
      <c r="F31" s="219">
        <v>7680</v>
      </c>
      <c r="G31" s="219">
        <v>1000</v>
      </c>
      <c r="H31" s="212"/>
      <c r="I31" s="212"/>
      <c r="J31" s="212"/>
      <c r="K31" s="156"/>
      <c r="L31" s="156"/>
      <c r="M31" s="156"/>
      <c r="N31" s="156"/>
      <c r="O31" s="156"/>
      <c r="P31" s="156"/>
      <c r="Q31" s="156"/>
      <c r="R31" s="156"/>
      <c r="S31" s="156"/>
    </row>
    <row r="32" spans="1:19" s="66" customFormat="1" ht="25.5">
      <c r="A32" s="132"/>
      <c r="B32" s="108" t="s">
        <v>227</v>
      </c>
      <c r="C32" s="94" t="s">
        <v>228</v>
      </c>
      <c r="D32" s="219">
        <v>15341</v>
      </c>
      <c r="E32" s="219">
        <v>15341</v>
      </c>
      <c r="F32" s="219">
        <v>15341</v>
      </c>
      <c r="G32" s="212"/>
      <c r="H32" s="212"/>
      <c r="I32" s="212"/>
      <c r="J32" s="212"/>
      <c r="K32" s="156"/>
      <c r="L32" s="156"/>
      <c r="M32" s="156"/>
      <c r="N32" s="156"/>
      <c r="O32" s="156"/>
      <c r="P32" s="156"/>
      <c r="Q32" s="156"/>
      <c r="R32" s="156"/>
      <c r="S32" s="156"/>
    </row>
    <row r="33" spans="1:19" s="96" customFormat="1" ht="102.75" customHeight="1">
      <c r="A33" s="133" t="s">
        <v>229</v>
      </c>
      <c r="B33" s="109"/>
      <c r="C33" s="98" t="s">
        <v>185</v>
      </c>
      <c r="D33" s="222">
        <f t="shared" si="0"/>
        <v>130000</v>
      </c>
      <c r="E33" s="222">
        <f>E34</f>
        <v>130000</v>
      </c>
      <c r="F33" s="222">
        <v>45000</v>
      </c>
      <c r="G33" s="213"/>
      <c r="H33" s="213"/>
      <c r="I33" s="213"/>
      <c r="J33" s="213"/>
      <c r="K33" s="157"/>
      <c r="L33" s="157"/>
      <c r="M33" s="157"/>
      <c r="N33" s="157"/>
      <c r="O33" s="157"/>
      <c r="P33" s="157"/>
      <c r="Q33" s="157"/>
      <c r="R33" s="157"/>
      <c r="S33" s="157"/>
    </row>
    <row r="34" spans="1:19" s="119" customFormat="1" ht="38.25" customHeight="1">
      <c r="A34" s="134"/>
      <c r="B34" s="117" t="s">
        <v>299</v>
      </c>
      <c r="C34" s="118" t="s">
        <v>300</v>
      </c>
      <c r="D34" s="227">
        <f t="shared" si="0"/>
        <v>130000</v>
      </c>
      <c r="E34" s="227">
        <v>130000</v>
      </c>
      <c r="F34" s="227">
        <v>45000</v>
      </c>
      <c r="G34" s="214"/>
      <c r="H34" s="214"/>
      <c r="I34" s="214"/>
      <c r="J34" s="214"/>
      <c r="K34" s="156"/>
      <c r="L34" s="156"/>
      <c r="M34" s="156"/>
      <c r="N34" s="156"/>
      <c r="O34" s="156"/>
      <c r="P34" s="156"/>
      <c r="Q34" s="156"/>
      <c r="R34" s="156"/>
      <c r="S34" s="156"/>
    </row>
    <row r="35" spans="1:19" s="96" customFormat="1" ht="25.5">
      <c r="A35" s="133" t="s">
        <v>307</v>
      </c>
      <c r="B35" s="109"/>
      <c r="C35" s="98" t="s">
        <v>308</v>
      </c>
      <c r="D35" s="222">
        <f t="shared" si="0"/>
        <v>120000</v>
      </c>
      <c r="E35" s="222">
        <f>E36</f>
        <v>120000</v>
      </c>
      <c r="F35" s="222"/>
      <c r="G35" s="222"/>
      <c r="H35" s="222">
        <f>H36</f>
        <v>120000</v>
      </c>
      <c r="I35" s="213"/>
      <c r="J35" s="213"/>
      <c r="K35" s="157"/>
      <c r="L35" s="157"/>
      <c r="M35" s="157"/>
      <c r="N35" s="157"/>
      <c r="O35" s="157"/>
      <c r="P35" s="157"/>
      <c r="Q35" s="157"/>
      <c r="R35" s="157"/>
      <c r="S35" s="157"/>
    </row>
    <row r="36" spans="1:19" s="119" customFormat="1" ht="51">
      <c r="A36" s="134"/>
      <c r="B36" s="117" t="s">
        <v>383</v>
      </c>
      <c r="C36" s="118" t="s">
        <v>384</v>
      </c>
      <c r="D36" s="227">
        <f t="shared" si="0"/>
        <v>120000</v>
      </c>
      <c r="E36" s="227">
        <v>120000</v>
      </c>
      <c r="F36" s="227"/>
      <c r="G36" s="227"/>
      <c r="H36" s="227">
        <v>120000</v>
      </c>
      <c r="I36" s="214"/>
      <c r="J36" s="214"/>
      <c r="K36" s="156"/>
      <c r="L36" s="156"/>
      <c r="M36" s="156"/>
      <c r="N36" s="156"/>
      <c r="O36" s="156"/>
      <c r="P36" s="156"/>
      <c r="Q36" s="156"/>
      <c r="R36" s="156"/>
      <c r="S36" s="156"/>
    </row>
    <row r="37" spans="1:19" s="96" customFormat="1" ht="15.75">
      <c r="A37" s="133" t="s">
        <v>230</v>
      </c>
      <c r="B37" s="109"/>
      <c r="C37" s="98" t="s">
        <v>186</v>
      </c>
      <c r="D37" s="222">
        <f>SUM(D39,D40)</f>
        <v>185000</v>
      </c>
      <c r="E37" s="222">
        <f>SUM(E39,E40)</f>
        <v>185000</v>
      </c>
      <c r="F37" s="222"/>
      <c r="G37" s="222"/>
      <c r="H37" s="222"/>
      <c r="I37" s="213"/>
      <c r="J37" s="213"/>
      <c r="K37" s="157"/>
      <c r="L37" s="157"/>
      <c r="M37" s="157"/>
      <c r="N37" s="157"/>
      <c r="O37" s="157"/>
      <c r="P37" s="157"/>
      <c r="Q37" s="157"/>
      <c r="R37" s="157"/>
      <c r="S37" s="157"/>
    </row>
    <row r="38" spans="1:19" s="66" customFormat="1" ht="15">
      <c r="A38" s="132"/>
      <c r="B38" s="108" t="s">
        <v>231</v>
      </c>
      <c r="C38" s="94" t="s">
        <v>232</v>
      </c>
      <c r="D38" s="219">
        <f t="shared" si="0"/>
        <v>185000</v>
      </c>
      <c r="E38" s="219">
        <v>185000</v>
      </c>
      <c r="F38" s="212"/>
      <c r="G38" s="212"/>
      <c r="H38" s="212"/>
      <c r="I38" s="212"/>
      <c r="J38" s="212"/>
      <c r="K38" s="156"/>
      <c r="L38" s="156"/>
      <c r="M38" s="156"/>
      <c r="N38" s="156"/>
      <c r="O38" s="156"/>
      <c r="P38" s="156"/>
      <c r="Q38" s="156"/>
      <c r="R38" s="156"/>
      <c r="S38" s="156"/>
    </row>
    <row r="39" spans="1:19" s="66" customFormat="1" ht="25.5">
      <c r="A39" s="132"/>
      <c r="B39" s="108"/>
      <c r="C39" s="94" t="s">
        <v>381</v>
      </c>
      <c r="D39" s="219">
        <v>175000</v>
      </c>
      <c r="E39" s="219">
        <v>175000</v>
      </c>
      <c r="F39" s="212"/>
      <c r="G39" s="212"/>
      <c r="H39" s="212"/>
      <c r="I39" s="212"/>
      <c r="J39" s="212"/>
      <c r="K39" s="156"/>
      <c r="L39" s="156"/>
      <c r="M39" s="156"/>
      <c r="N39" s="156"/>
      <c r="O39" s="156"/>
      <c r="P39" s="156"/>
      <c r="Q39" s="156"/>
      <c r="R39" s="156"/>
      <c r="S39" s="156"/>
    </row>
    <row r="40" spans="1:19" s="66" customFormat="1" ht="42" customHeight="1">
      <c r="A40" s="132"/>
      <c r="B40" s="108"/>
      <c r="C40" s="94" t="s">
        <v>460</v>
      </c>
      <c r="D40" s="219">
        <f>SUM(E40,J40)</f>
        <v>10000</v>
      </c>
      <c r="E40" s="219">
        <v>10000</v>
      </c>
      <c r="F40" s="212"/>
      <c r="G40" s="212"/>
      <c r="H40" s="212"/>
      <c r="I40" s="212"/>
      <c r="J40" s="212"/>
      <c r="K40" s="156"/>
      <c r="L40" s="156"/>
      <c r="M40" s="156"/>
      <c r="N40" s="156"/>
      <c r="O40" s="156"/>
      <c r="P40" s="156"/>
      <c r="Q40" s="156"/>
      <c r="R40" s="156"/>
      <c r="S40" s="156"/>
    </row>
    <row r="41" spans="1:19" s="96" customFormat="1" ht="15.75">
      <c r="A41" s="133" t="s">
        <v>233</v>
      </c>
      <c r="B41" s="109"/>
      <c r="C41" s="98" t="s">
        <v>187</v>
      </c>
      <c r="D41" s="222">
        <f aca="true" t="shared" si="1" ref="D41:D81">E41+J41</f>
        <v>5241602</v>
      </c>
      <c r="E41" s="222">
        <f>SUM(E42:E47)</f>
        <v>3918896</v>
      </c>
      <c r="F41" s="222">
        <f>SUM(F42:F47)</f>
        <v>3203268</v>
      </c>
      <c r="G41" s="213"/>
      <c r="H41" s="213"/>
      <c r="I41" s="213"/>
      <c r="J41" s="222">
        <f>SUM(J42:J47)</f>
        <v>1322706</v>
      </c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s="66" customFormat="1" ht="15">
      <c r="A42" s="132"/>
      <c r="B42" s="108" t="s">
        <v>234</v>
      </c>
      <c r="C42" s="94" t="s">
        <v>235</v>
      </c>
      <c r="D42" s="219">
        <f t="shared" si="1"/>
        <v>3668867</v>
      </c>
      <c r="E42" s="219">
        <v>2346161</v>
      </c>
      <c r="F42" s="219">
        <v>1873534</v>
      </c>
      <c r="G42" s="212"/>
      <c r="H42" s="212"/>
      <c r="I42" s="212"/>
      <c r="J42" s="219">
        <v>1322706</v>
      </c>
      <c r="K42" s="156"/>
      <c r="L42" s="156"/>
      <c r="M42" s="156"/>
      <c r="N42" s="156"/>
      <c r="O42" s="156"/>
      <c r="P42" s="156"/>
      <c r="Q42" s="156"/>
      <c r="R42" s="156"/>
      <c r="S42" s="156"/>
    </row>
    <row r="43" spans="1:19" s="66" customFormat="1" ht="15">
      <c r="A43" s="132"/>
      <c r="B43" s="108" t="s">
        <v>236</v>
      </c>
      <c r="C43" s="94" t="s">
        <v>237</v>
      </c>
      <c r="D43" s="219">
        <f>(E43+J43)</f>
        <v>562385</v>
      </c>
      <c r="E43" s="219">
        <v>562385</v>
      </c>
      <c r="F43" s="219">
        <v>476914</v>
      </c>
      <c r="G43" s="212"/>
      <c r="H43" s="212"/>
      <c r="I43" s="212"/>
      <c r="J43" s="212"/>
      <c r="K43" s="156"/>
      <c r="L43" s="156"/>
      <c r="M43" s="156"/>
      <c r="N43" s="156"/>
      <c r="O43" s="156"/>
      <c r="P43" s="156"/>
      <c r="Q43" s="156"/>
      <c r="R43" s="156"/>
      <c r="S43" s="156"/>
    </row>
    <row r="44" spans="1:19" s="66" customFormat="1" ht="15">
      <c r="A44" s="132"/>
      <c r="B44" s="108" t="s">
        <v>238</v>
      </c>
      <c r="C44" s="94" t="s">
        <v>239</v>
      </c>
      <c r="D44" s="219">
        <f t="shared" si="1"/>
        <v>858836</v>
      </c>
      <c r="E44" s="219">
        <v>858836</v>
      </c>
      <c r="F44" s="219">
        <v>816870</v>
      </c>
      <c r="G44" s="212"/>
      <c r="H44" s="212"/>
      <c r="I44" s="212"/>
      <c r="J44" s="212"/>
      <c r="K44" s="156"/>
      <c r="L44" s="156"/>
      <c r="M44" s="156"/>
      <c r="N44" s="156"/>
      <c r="O44" s="156"/>
      <c r="P44" s="156"/>
      <c r="Q44" s="156"/>
      <c r="R44" s="156"/>
      <c r="S44" s="156"/>
    </row>
    <row r="45" spans="1:19" s="66" customFormat="1" ht="15">
      <c r="A45" s="132"/>
      <c r="B45" s="108" t="s">
        <v>240</v>
      </c>
      <c r="C45" s="94" t="s">
        <v>241</v>
      </c>
      <c r="D45" s="219">
        <f t="shared" si="1"/>
        <v>103294</v>
      </c>
      <c r="E45" s="219">
        <v>103294</v>
      </c>
      <c r="F45" s="219">
        <v>35950</v>
      </c>
      <c r="G45" s="212"/>
      <c r="H45" s="212"/>
      <c r="I45" s="212"/>
      <c r="J45" s="212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1:19" s="66" customFormat="1" ht="24" customHeight="1">
      <c r="A46" s="132"/>
      <c r="B46" s="108" t="s">
        <v>242</v>
      </c>
      <c r="C46" s="94" t="s">
        <v>243</v>
      </c>
      <c r="D46" s="219">
        <f t="shared" si="1"/>
        <v>22394</v>
      </c>
      <c r="E46" s="219">
        <v>22394</v>
      </c>
      <c r="F46" s="219"/>
      <c r="G46" s="212"/>
      <c r="H46" s="212"/>
      <c r="I46" s="212"/>
      <c r="J46" s="212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19" s="66" customFormat="1" ht="15">
      <c r="A47" s="132"/>
      <c r="B47" s="108" t="s">
        <v>244</v>
      </c>
      <c r="C47" s="94" t="s">
        <v>200</v>
      </c>
      <c r="D47" s="219">
        <f t="shared" si="1"/>
        <v>25826</v>
      </c>
      <c r="E47" s="219">
        <v>25826</v>
      </c>
      <c r="F47" s="212"/>
      <c r="G47" s="212"/>
      <c r="H47" s="212"/>
      <c r="I47" s="212"/>
      <c r="J47" s="212"/>
      <c r="K47" s="156"/>
      <c r="L47" s="156"/>
      <c r="M47" s="156"/>
      <c r="N47" s="156"/>
      <c r="O47" s="156"/>
      <c r="P47" s="156"/>
      <c r="Q47" s="156"/>
      <c r="R47" s="156"/>
      <c r="S47" s="156"/>
    </row>
    <row r="48" spans="1:19" s="96" customFormat="1" ht="15.75">
      <c r="A48" s="133" t="s">
        <v>245</v>
      </c>
      <c r="B48" s="109"/>
      <c r="C48" s="98" t="s">
        <v>246</v>
      </c>
      <c r="D48" s="222">
        <f t="shared" si="1"/>
        <v>340000</v>
      </c>
      <c r="E48" s="222">
        <f>SUM(E49:E50)</f>
        <v>320000</v>
      </c>
      <c r="F48" s="222">
        <f>SUM(F49:F50)</f>
        <v>61100</v>
      </c>
      <c r="G48" s="222">
        <f>SUM(G49:G50)</f>
        <v>70000</v>
      </c>
      <c r="H48" s="213"/>
      <c r="I48" s="213"/>
      <c r="J48" s="222">
        <v>20000</v>
      </c>
      <c r="K48" s="157"/>
      <c r="L48" s="157"/>
      <c r="M48" s="157"/>
      <c r="N48" s="157"/>
      <c r="O48" s="157"/>
      <c r="P48" s="157"/>
      <c r="Q48" s="157"/>
      <c r="R48" s="157"/>
      <c r="S48" s="157"/>
    </row>
    <row r="49" spans="1:19" s="66" customFormat="1" ht="15">
      <c r="A49" s="132"/>
      <c r="B49" s="108" t="s">
        <v>247</v>
      </c>
      <c r="C49" s="94" t="s">
        <v>339</v>
      </c>
      <c r="D49" s="219">
        <f t="shared" si="1"/>
        <v>30000</v>
      </c>
      <c r="E49" s="219">
        <v>30000</v>
      </c>
      <c r="F49" s="212"/>
      <c r="G49" s="212"/>
      <c r="H49" s="212"/>
      <c r="I49" s="212"/>
      <c r="J49" s="212"/>
      <c r="K49" s="156"/>
      <c r="L49" s="156"/>
      <c r="M49" s="156"/>
      <c r="N49" s="156"/>
      <c r="O49" s="156"/>
      <c r="P49" s="156"/>
      <c r="Q49" s="156"/>
      <c r="R49" s="156"/>
      <c r="S49" s="156"/>
    </row>
    <row r="50" spans="1:19" s="66" customFormat="1" ht="15">
      <c r="A50" s="132"/>
      <c r="B50" s="108" t="s">
        <v>248</v>
      </c>
      <c r="C50" s="94" t="s">
        <v>249</v>
      </c>
      <c r="D50" s="219">
        <f t="shared" si="1"/>
        <v>310000</v>
      </c>
      <c r="E50" s="219">
        <v>290000</v>
      </c>
      <c r="F50" s="219">
        <v>61100</v>
      </c>
      <c r="G50" s="219">
        <v>70000</v>
      </c>
      <c r="H50" s="212"/>
      <c r="I50" s="212"/>
      <c r="J50" s="219">
        <v>20000</v>
      </c>
      <c r="K50" s="156"/>
      <c r="L50" s="156"/>
      <c r="M50" s="156"/>
      <c r="N50" s="156"/>
      <c r="O50" s="156"/>
      <c r="P50" s="156"/>
      <c r="Q50" s="156"/>
      <c r="R50" s="156"/>
      <c r="S50" s="156"/>
    </row>
    <row r="51" spans="1:19" s="96" customFormat="1" ht="15.75">
      <c r="A51" s="133" t="s">
        <v>250</v>
      </c>
      <c r="B51" s="109"/>
      <c r="C51" s="98" t="s">
        <v>188</v>
      </c>
      <c r="D51" s="222">
        <f t="shared" si="1"/>
        <v>2023801</v>
      </c>
      <c r="E51" s="222">
        <f>SUM(E52:E61)</f>
        <v>2023801</v>
      </c>
      <c r="F51" s="222">
        <f>SUM(F52:F61)</f>
        <v>337868</v>
      </c>
      <c r="G51" s="213"/>
      <c r="H51" s="213"/>
      <c r="I51" s="213"/>
      <c r="J51" s="213"/>
      <c r="K51" s="157"/>
      <c r="L51" s="157"/>
      <c r="M51" s="157"/>
      <c r="N51" s="157"/>
      <c r="O51" s="157"/>
      <c r="P51" s="157"/>
      <c r="Q51" s="157"/>
      <c r="R51" s="157"/>
      <c r="S51" s="157"/>
    </row>
    <row r="52" spans="1:19" s="66" customFormat="1" ht="15">
      <c r="A52" s="132"/>
      <c r="B52" s="108" t="s">
        <v>251</v>
      </c>
      <c r="C52" s="94" t="s">
        <v>252</v>
      </c>
      <c r="D52" s="219">
        <f t="shared" si="1"/>
        <v>35530</v>
      </c>
      <c r="E52" s="219">
        <v>35530</v>
      </c>
      <c r="F52" s="212"/>
      <c r="G52" s="212"/>
      <c r="H52" s="212"/>
      <c r="I52" s="212"/>
      <c r="J52" s="212"/>
      <c r="K52" s="156"/>
      <c r="L52" s="156"/>
      <c r="M52" s="156"/>
      <c r="N52" s="156"/>
      <c r="O52" s="156"/>
      <c r="P52" s="156"/>
      <c r="Q52" s="156"/>
      <c r="R52" s="156"/>
      <c r="S52" s="156"/>
    </row>
    <row r="53" spans="1:19" s="66" customFormat="1" ht="63.75">
      <c r="A53" s="132"/>
      <c r="B53" s="108" t="s">
        <v>253</v>
      </c>
      <c r="C53" s="94" t="s">
        <v>513</v>
      </c>
      <c r="D53" s="219">
        <f t="shared" si="1"/>
        <v>1340828</v>
      </c>
      <c r="E53" s="219">
        <v>1340828</v>
      </c>
      <c r="F53" s="219">
        <v>47825</v>
      </c>
      <c r="G53" s="212"/>
      <c r="H53" s="212"/>
      <c r="I53" s="212"/>
      <c r="J53" s="212"/>
      <c r="K53" s="156"/>
      <c r="L53" s="156"/>
      <c r="M53" s="156"/>
      <c r="N53" s="156"/>
      <c r="O53" s="156"/>
      <c r="P53" s="156"/>
      <c r="Q53" s="156"/>
      <c r="R53" s="156"/>
      <c r="S53" s="156"/>
    </row>
    <row r="54" spans="1:19" s="66" customFormat="1" ht="89.25">
      <c r="A54" s="132"/>
      <c r="B54" s="108" t="s">
        <v>254</v>
      </c>
      <c r="C54" s="94" t="s">
        <v>255</v>
      </c>
      <c r="D54" s="219">
        <f t="shared" si="1"/>
        <v>7741</v>
      </c>
      <c r="E54" s="219">
        <v>7741</v>
      </c>
      <c r="F54" s="212"/>
      <c r="G54" s="212"/>
      <c r="H54" s="212"/>
      <c r="I54" s="212"/>
      <c r="J54" s="212"/>
      <c r="K54" s="156"/>
      <c r="L54" s="156"/>
      <c r="M54" s="156"/>
      <c r="N54" s="156"/>
      <c r="O54" s="156"/>
      <c r="P54" s="156"/>
      <c r="Q54" s="156"/>
      <c r="R54" s="156"/>
      <c r="S54" s="156"/>
    </row>
    <row r="55" spans="1:19" s="66" customFormat="1" ht="51">
      <c r="A55" s="132"/>
      <c r="B55" s="108" t="s">
        <v>256</v>
      </c>
      <c r="C55" s="94" t="s">
        <v>257</v>
      </c>
      <c r="D55" s="219">
        <f t="shared" si="1"/>
        <v>111720</v>
      </c>
      <c r="E55" s="219">
        <v>111720</v>
      </c>
      <c r="F55" s="212"/>
      <c r="G55" s="212"/>
      <c r="H55" s="212"/>
      <c r="I55" s="212"/>
      <c r="J55" s="212"/>
      <c r="K55" s="156"/>
      <c r="L55" s="156"/>
      <c r="M55" s="156"/>
      <c r="N55" s="156"/>
      <c r="O55" s="156"/>
      <c r="P55" s="156"/>
      <c r="Q55" s="156"/>
      <c r="R55" s="156"/>
      <c r="S55" s="156"/>
    </row>
    <row r="56" spans="1:19" s="66" customFormat="1" ht="38.25">
      <c r="A56" s="132"/>
      <c r="B56" s="108" t="s">
        <v>256</v>
      </c>
      <c r="C56" s="94" t="s">
        <v>306</v>
      </c>
      <c r="D56" s="219">
        <f t="shared" si="1"/>
        <v>142821</v>
      </c>
      <c r="E56" s="219">
        <v>142821</v>
      </c>
      <c r="F56" s="212"/>
      <c r="G56" s="212"/>
      <c r="H56" s="212"/>
      <c r="I56" s="212"/>
      <c r="J56" s="212"/>
      <c r="K56" s="156"/>
      <c r="L56" s="156"/>
      <c r="M56" s="156"/>
      <c r="N56" s="156"/>
      <c r="O56" s="156"/>
      <c r="P56" s="156"/>
      <c r="Q56" s="156"/>
      <c r="R56" s="156"/>
      <c r="S56" s="156"/>
    </row>
    <row r="57" spans="1:19" s="66" customFormat="1" ht="15">
      <c r="A57" s="132"/>
      <c r="B57" s="108" t="s">
        <v>258</v>
      </c>
      <c r="C57" s="94" t="s">
        <v>388</v>
      </c>
      <c r="D57" s="219">
        <f t="shared" si="1"/>
        <v>500</v>
      </c>
      <c r="E57" s="219">
        <v>500</v>
      </c>
      <c r="F57" s="212"/>
      <c r="G57" s="212"/>
      <c r="H57" s="212"/>
      <c r="I57" s="212"/>
      <c r="J57" s="212"/>
      <c r="K57" s="156"/>
      <c r="L57" s="156"/>
      <c r="M57" s="156"/>
      <c r="N57" s="156"/>
      <c r="O57" s="156"/>
      <c r="P57" s="156"/>
      <c r="Q57" s="156"/>
      <c r="R57" s="156"/>
      <c r="S57" s="156"/>
    </row>
    <row r="58" spans="1:19" s="66" customFormat="1" ht="15">
      <c r="A58" s="132"/>
      <c r="B58" s="108" t="s">
        <v>259</v>
      </c>
      <c r="C58" s="94" t="s">
        <v>260</v>
      </c>
      <c r="D58" s="219">
        <f t="shared" si="1"/>
        <v>321726</v>
      </c>
      <c r="E58" s="219">
        <v>321726</v>
      </c>
      <c r="F58" s="219">
        <v>276189</v>
      </c>
      <c r="G58" s="212"/>
      <c r="H58" s="212"/>
      <c r="I58" s="212"/>
      <c r="J58" s="212"/>
      <c r="K58" s="156"/>
      <c r="L58" s="156"/>
      <c r="M58" s="156"/>
      <c r="N58" s="156"/>
      <c r="O58" s="156"/>
      <c r="P58" s="156"/>
      <c r="Q58" s="156"/>
      <c r="R58" s="156"/>
      <c r="S58" s="156"/>
    </row>
    <row r="59" spans="1:19" s="66" customFormat="1" ht="38.25">
      <c r="A59" s="132"/>
      <c r="B59" s="108" t="s">
        <v>261</v>
      </c>
      <c r="C59" s="94" t="s">
        <v>294</v>
      </c>
      <c r="D59" s="219">
        <f t="shared" si="1"/>
        <v>7500</v>
      </c>
      <c r="E59" s="219">
        <v>7500</v>
      </c>
      <c r="F59" s="219">
        <v>7500</v>
      </c>
      <c r="G59" s="212"/>
      <c r="H59" s="212"/>
      <c r="I59" s="212"/>
      <c r="J59" s="212"/>
      <c r="K59" s="156"/>
      <c r="L59" s="156"/>
      <c r="M59" s="156"/>
      <c r="N59" s="156"/>
      <c r="O59" s="156"/>
      <c r="P59" s="156"/>
      <c r="Q59" s="156"/>
      <c r="R59" s="156"/>
      <c r="S59" s="156"/>
    </row>
    <row r="60" spans="1:19" s="66" customFormat="1" ht="38.25">
      <c r="A60" s="132"/>
      <c r="B60" s="108" t="s">
        <v>261</v>
      </c>
      <c r="C60" s="94" t="s">
        <v>305</v>
      </c>
      <c r="D60" s="219">
        <f t="shared" si="1"/>
        <v>21600</v>
      </c>
      <c r="E60" s="219">
        <v>21600</v>
      </c>
      <c r="F60" s="219">
        <v>6354</v>
      </c>
      <c r="G60" s="212"/>
      <c r="H60" s="212"/>
      <c r="I60" s="212"/>
      <c r="J60" s="212"/>
      <c r="K60" s="156"/>
      <c r="L60" s="156"/>
      <c r="M60" s="156"/>
      <c r="N60" s="156"/>
      <c r="O60" s="156"/>
      <c r="P60" s="156"/>
      <c r="Q60" s="156"/>
      <c r="R60" s="156"/>
      <c r="S60" s="156"/>
    </row>
    <row r="61" spans="1:19" s="66" customFormat="1" ht="15">
      <c r="A61" s="132"/>
      <c r="B61" s="108" t="s">
        <v>262</v>
      </c>
      <c r="C61" s="94" t="s">
        <v>200</v>
      </c>
      <c r="D61" s="219">
        <f t="shared" si="1"/>
        <v>33835</v>
      </c>
      <c r="E61" s="219">
        <v>33835</v>
      </c>
      <c r="F61" s="212"/>
      <c r="G61" s="212"/>
      <c r="H61" s="212"/>
      <c r="I61" s="212"/>
      <c r="J61" s="212"/>
      <c r="K61" s="156"/>
      <c r="L61" s="156"/>
      <c r="M61" s="156"/>
      <c r="N61" s="156"/>
      <c r="O61" s="156"/>
      <c r="P61" s="156"/>
      <c r="Q61" s="156"/>
      <c r="R61" s="156"/>
      <c r="S61" s="156"/>
    </row>
    <row r="62" spans="1:19" s="96" customFormat="1" ht="25.5">
      <c r="A62" s="133" t="s">
        <v>263</v>
      </c>
      <c r="B62" s="109"/>
      <c r="C62" s="98" t="s">
        <v>264</v>
      </c>
      <c r="D62" s="222">
        <f t="shared" si="1"/>
        <v>86372</v>
      </c>
      <c r="E62" s="222">
        <f>SUM(E63:E64)</f>
        <v>86372</v>
      </c>
      <c r="F62" s="222">
        <f>SUM(F63:F64)</f>
        <v>70316</v>
      </c>
      <c r="G62" s="213"/>
      <c r="H62" s="213"/>
      <c r="I62" s="213"/>
      <c r="J62" s="213"/>
      <c r="K62" s="157"/>
      <c r="L62" s="157"/>
      <c r="M62" s="157"/>
      <c r="N62" s="157"/>
      <c r="O62" s="157"/>
      <c r="P62" s="157"/>
      <c r="Q62" s="157"/>
      <c r="R62" s="157"/>
      <c r="S62" s="157"/>
    </row>
    <row r="63" spans="1:19" s="66" customFormat="1" ht="15">
      <c r="A63" s="132"/>
      <c r="B63" s="108" t="s">
        <v>265</v>
      </c>
      <c r="C63" s="94" t="s">
        <v>266</v>
      </c>
      <c r="D63" s="219">
        <f t="shared" si="1"/>
        <v>76372</v>
      </c>
      <c r="E63" s="219">
        <v>76372</v>
      </c>
      <c r="F63" s="219">
        <v>70316</v>
      </c>
      <c r="G63" s="212"/>
      <c r="H63" s="212"/>
      <c r="I63" s="212"/>
      <c r="J63" s="212"/>
      <c r="K63" s="156"/>
      <c r="L63" s="156"/>
      <c r="M63" s="156"/>
      <c r="N63" s="156"/>
      <c r="O63" s="156"/>
      <c r="P63" s="156"/>
      <c r="Q63" s="156"/>
      <c r="R63" s="156"/>
      <c r="S63" s="156"/>
    </row>
    <row r="64" spans="1:19" s="66" customFormat="1" ht="15">
      <c r="A64" s="132"/>
      <c r="B64" s="108" t="s">
        <v>267</v>
      </c>
      <c r="C64" s="94" t="s">
        <v>268</v>
      </c>
      <c r="D64" s="219">
        <f t="shared" si="1"/>
        <v>10000</v>
      </c>
      <c r="E64" s="219">
        <v>10000</v>
      </c>
      <c r="F64" s="212"/>
      <c r="G64" s="212"/>
      <c r="H64" s="212"/>
      <c r="I64" s="212"/>
      <c r="J64" s="212"/>
      <c r="K64" s="156"/>
      <c r="L64" s="156"/>
      <c r="M64" s="156"/>
      <c r="N64" s="156"/>
      <c r="O64" s="156"/>
      <c r="P64" s="156"/>
      <c r="Q64" s="156"/>
      <c r="R64" s="156"/>
      <c r="S64" s="156"/>
    </row>
    <row r="65" spans="1:19" s="96" customFormat="1" ht="25.5">
      <c r="A65" s="133" t="s">
        <v>269</v>
      </c>
      <c r="B65" s="109"/>
      <c r="C65" s="98" t="s">
        <v>270</v>
      </c>
      <c r="D65" s="222">
        <f t="shared" si="1"/>
        <v>5881644</v>
      </c>
      <c r="E65" s="222">
        <f>SUM(E66:E73)</f>
        <v>1983662</v>
      </c>
      <c r="F65" s="213"/>
      <c r="G65" s="213"/>
      <c r="H65" s="213"/>
      <c r="I65" s="213"/>
      <c r="J65" s="222">
        <f>SUM(J66:J73)</f>
        <v>3897982</v>
      </c>
      <c r="K65" s="157"/>
      <c r="L65" s="157"/>
      <c r="M65" s="157"/>
      <c r="N65" s="157"/>
      <c r="O65" s="157"/>
      <c r="P65" s="157"/>
      <c r="Q65" s="157"/>
      <c r="R65" s="157"/>
      <c r="S65" s="157"/>
    </row>
    <row r="66" spans="1:19" s="66" customFormat="1" ht="25.5">
      <c r="A66" s="132"/>
      <c r="B66" s="108" t="s">
        <v>271</v>
      </c>
      <c r="C66" s="94" t="s">
        <v>272</v>
      </c>
      <c r="D66" s="219">
        <f t="shared" si="1"/>
        <v>4011688</v>
      </c>
      <c r="E66" s="219">
        <v>203706</v>
      </c>
      <c r="F66" s="212"/>
      <c r="G66" s="212"/>
      <c r="H66" s="212"/>
      <c r="I66" s="212"/>
      <c r="J66" s="219">
        <v>3807982</v>
      </c>
      <c r="K66" s="156"/>
      <c r="L66" s="156"/>
      <c r="M66" s="156"/>
      <c r="N66" s="156"/>
      <c r="O66" s="156"/>
      <c r="P66" s="156"/>
      <c r="Q66" s="156"/>
      <c r="R66" s="156"/>
      <c r="S66" s="156"/>
    </row>
    <row r="67" spans="1:19" s="66" customFormat="1" ht="15">
      <c r="A67" s="132"/>
      <c r="B67" s="108" t="s">
        <v>465</v>
      </c>
      <c r="C67" s="94" t="s">
        <v>466</v>
      </c>
      <c r="D67" s="219">
        <v>13000</v>
      </c>
      <c r="E67" s="219">
        <v>13000</v>
      </c>
      <c r="F67" s="212"/>
      <c r="G67" s="212"/>
      <c r="H67" s="212"/>
      <c r="I67" s="212"/>
      <c r="J67" s="219"/>
      <c r="K67" s="156"/>
      <c r="L67" s="156"/>
      <c r="M67" s="156"/>
      <c r="N67" s="156"/>
      <c r="O67" s="156"/>
      <c r="P67" s="156"/>
      <c r="Q67" s="156"/>
      <c r="R67" s="156"/>
      <c r="S67" s="156"/>
    </row>
    <row r="68" spans="1:19" s="66" customFormat="1" ht="15">
      <c r="A68" s="132"/>
      <c r="B68" s="108" t="s">
        <v>273</v>
      </c>
      <c r="C68" s="94" t="s">
        <v>274</v>
      </c>
      <c r="D68" s="219">
        <v>309000</v>
      </c>
      <c r="E68" s="219">
        <v>309000</v>
      </c>
      <c r="F68" s="212"/>
      <c r="G68" s="212"/>
      <c r="H68" s="212"/>
      <c r="I68" s="212"/>
      <c r="J68" s="212"/>
      <c r="K68" s="156"/>
      <c r="L68" s="156"/>
      <c r="M68" s="156"/>
      <c r="N68" s="156"/>
      <c r="O68" s="156"/>
      <c r="P68" s="156"/>
      <c r="Q68" s="156"/>
      <c r="R68" s="156"/>
      <c r="S68" s="156"/>
    </row>
    <row r="69" spans="1:19" s="66" customFormat="1" ht="25.5">
      <c r="A69" s="132"/>
      <c r="B69" s="108" t="s">
        <v>275</v>
      </c>
      <c r="C69" s="94" t="s">
        <v>276</v>
      </c>
      <c r="D69" s="219">
        <f t="shared" si="1"/>
        <v>63000</v>
      </c>
      <c r="E69" s="219">
        <v>63000</v>
      </c>
      <c r="F69" s="212"/>
      <c r="G69" s="212"/>
      <c r="H69" s="212"/>
      <c r="I69" s="212"/>
      <c r="J69" s="212"/>
      <c r="K69" s="156"/>
      <c r="L69" s="156"/>
      <c r="M69" s="156"/>
      <c r="N69" s="156"/>
      <c r="O69" s="156"/>
      <c r="P69" s="156"/>
      <c r="Q69" s="156"/>
      <c r="R69" s="156"/>
      <c r="S69" s="156"/>
    </row>
    <row r="70" spans="1:19" s="66" customFormat="1" ht="25.5">
      <c r="A70" s="132"/>
      <c r="B70" s="108" t="s">
        <v>297</v>
      </c>
      <c r="C70" s="94" t="s">
        <v>298</v>
      </c>
      <c r="D70" s="219">
        <v>1003956</v>
      </c>
      <c r="E70" s="219">
        <v>1003956</v>
      </c>
      <c r="F70" s="212"/>
      <c r="G70" s="212"/>
      <c r="H70" s="212"/>
      <c r="I70" s="212"/>
      <c r="J70" s="219"/>
      <c r="K70" s="156"/>
      <c r="L70" s="156"/>
      <c r="M70" s="156"/>
      <c r="N70" s="156"/>
      <c r="O70" s="156"/>
      <c r="P70" s="156"/>
      <c r="Q70" s="156"/>
      <c r="R70" s="156"/>
      <c r="S70" s="156"/>
    </row>
    <row r="71" spans="1:19" s="66" customFormat="1" ht="15">
      <c r="A71" s="132"/>
      <c r="B71" s="108" t="s">
        <v>506</v>
      </c>
      <c r="C71" s="94" t="s">
        <v>507</v>
      </c>
      <c r="D71" s="219">
        <v>10000</v>
      </c>
      <c r="E71" s="219">
        <v>10000</v>
      </c>
      <c r="F71" s="212"/>
      <c r="G71" s="212"/>
      <c r="H71" s="212"/>
      <c r="I71" s="212"/>
      <c r="J71" s="219"/>
      <c r="K71" s="156"/>
      <c r="L71" s="156"/>
      <c r="M71" s="156"/>
      <c r="N71" s="156"/>
      <c r="O71" s="156"/>
      <c r="P71" s="156"/>
      <c r="Q71" s="156"/>
      <c r="R71" s="156"/>
      <c r="S71" s="156"/>
    </row>
    <row r="72" spans="1:19" s="66" customFormat="1" ht="15">
      <c r="A72" s="132"/>
      <c r="B72" s="108" t="s">
        <v>277</v>
      </c>
      <c r="C72" s="94" t="s">
        <v>278</v>
      </c>
      <c r="D72" s="219">
        <f t="shared" si="1"/>
        <v>470000</v>
      </c>
      <c r="E72" s="219">
        <v>380000</v>
      </c>
      <c r="F72" s="212"/>
      <c r="G72" s="212"/>
      <c r="H72" s="212"/>
      <c r="I72" s="212"/>
      <c r="J72" s="219">
        <v>90000</v>
      </c>
      <c r="K72" s="156"/>
      <c r="L72" s="156"/>
      <c r="M72" s="156"/>
      <c r="N72" s="156"/>
      <c r="O72" s="156"/>
      <c r="P72" s="156"/>
      <c r="Q72" s="156"/>
      <c r="R72" s="156"/>
      <c r="S72" s="156"/>
    </row>
    <row r="73" spans="1:19" s="66" customFormat="1" ht="15">
      <c r="A73" s="132"/>
      <c r="B73" s="108" t="s">
        <v>279</v>
      </c>
      <c r="C73" s="94" t="s">
        <v>200</v>
      </c>
      <c r="D73" s="219">
        <f t="shared" si="1"/>
        <v>1000</v>
      </c>
      <c r="E73" s="219">
        <v>1000</v>
      </c>
      <c r="F73" s="212"/>
      <c r="G73" s="212"/>
      <c r="H73" s="212"/>
      <c r="I73" s="212"/>
      <c r="J73" s="212"/>
      <c r="K73" s="156"/>
      <c r="L73" s="156"/>
      <c r="M73" s="156"/>
      <c r="N73" s="156"/>
      <c r="O73" s="156"/>
      <c r="P73" s="156"/>
      <c r="Q73" s="156"/>
      <c r="R73" s="156"/>
      <c r="S73" s="156"/>
    </row>
    <row r="74" spans="1:19" s="96" customFormat="1" ht="27" customHeight="1">
      <c r="A74" s="133" t="s">
        <v>280</v>
      </c>
      <c r="B74" s="109"/>
      <c r="C74" s="98" t="s">
        <v>281</v>
      </c>
      <c r="D74" s="222">
        <f t="shared" si="1"/>
        <v>4316502</v>
      </c>
      <c r="E74" s="222">
        <f>SUM(E75:E77)</f>
        <v>839000</v>
      </c>
      <c r="F74" s="213"/>
      <c r="G74" s="222">
        <f>SUM(G75:G77)</f>
        <v>740000</v>
      </c>
      <c r="H74" s="213"/>
      <c r="I74" s="213"/>
      <c r="J74" s="222">
        <f>SUM(J75:J77)</f>
        <v>3477502</v>
      </c>
      <c r="K74" s="157"/>
      <c r="L74" s="157"/>
      <c r="M74" s="157"/>
      <c r="N74" s="157"/>
      <c r="O74" s="157"/>
      <c r="P74" s="157"/>
      <c r="Q74" s="157"/>
      <c r="R74" s="157"/>
      <c r="S74" s="157"/>
    </row>
    <row r="75" spans="1:19" s="66" customFormat="1" ht="15">
      <c r="A75" s="132"/>
      <c r="B75" s="108" t="s">
        <v>282</v>
      </c>
      <c r="C75" s="94" t="s">
        <v>283</v>
      </c>
      <c r="D75" s="219">
        <f t="shared" si="1"/>
        <v>68000</v>
      </c>
      <c r="E75" s="219">
        <v>68000</v>
      </c>
      <c r="F75" s="212"/>
      <c r="G75" s="219">
        <v>68000</v>
      </c>
      <c r="H75" s="212"/>
      <c r="I75" s="212"/>
      <c r="J75" s="212"/>
      <c r="K75" s="156"/>
      <c r="L75" s="156"/>
      <c r="M75" s="156"/>
      <c r="N75" s="156"/>
      <c r="O75" s="156"/>
      <c r="P75" s="156"/>
      <c r="Q75" s="156"/>
      <c r="R75" s="156"/>
      <c r="S75" s="156"/>
    </row>
    <row r="76" spans="1:19" s="66" customFormat="1" ht="25.5">
      <c r="A76" s="132"/>
      <c r="B76" s="108" t="s">
        <v>284</v>
      </c>
      <c r="C76" s="94" t="s">
        <v>285</v>
      </c>
      <c r="D76" s="219">
        <v>671000</v>
      </c>
      <c r="E76" s="219">
        <v>671000</v>
      </c>
      <c r="F76" s="212"/>
      <c r="G76" s="219">
        <v>671000</v>
      </c>
      <c r="H76" s="212"/>
      <c r="I76" s="212"/>
      <c r="J76" s="212"/>
      <c r="K76" s="156"/>
      <c r="L76" s="156"/>
      <c r="M76" s="156"/>
      <c r="N76" s="156"/>
      <c r="O76" s="156"/>
      <c r="P76" s="156"/>
      <c r="Q76" s="156"/>
      <c r="R76" s="156"/>
      <c r="S76" s="156"/>
    </row>
    <row r="77" spans="1:19" s="66" customFormat="1" ht="15">
      <c r="A77" s="132"/>
      <c r="B77" s="108" t="s">
        <v>286</v>
      </c>
      <c r="C77" s="94" t="s">
        <v>200</v>
      </c>
      <c r="D77" s="219">
        <f t="shared" si="1"/>
        <v>3577502</v>
      </c>
      <c r="E77" s="219">
        <v>100000</v>
      </c>
      <c r="F77" s="212"/>
      <c r="G77" s="219">
        <v>1000</v>
      </c>
      <c r="H77" s="212"/>
      <c r="I77" s="212"/>
      <c r="J77" s="219">
        <v>3477502</v>
      </c>
      <c r="K77" s="156"/>
      <c r="L77" s="156"/>
      <c r="M77" s="156"/>
      <c r="N77" s="156"/>
      <c r="O77" s="156"/>
      <c r="P77" s="156"/>
      <c r="Q77" s="156"/>
      <c r="R77" s="156"/>
      <c r="S77" s="156"/>
    </row>
    <row r="78" spans="1:19" s="96" customFormat="1" ht="17.25" customHeight="1">
      <c r="A78" s="133" t="s">
        <v>287</v>
      </c>
      <c r="B78" s="109"/>
      <c r="C78" s="98" t="s">
        <v>288</v>
      </c>
      <c r="D78" s="222">
        <f t="shared" si="1"/>
        <v>120000</v>
      </c>
      <c r="E78" s="222">
        <v>90000</v>
      </c>
      <c r="F78" s="213"/>
      <c r="G78" s="222">
        <f>SUM(G80:G80)</f>
        <v>44000</v>
      </c>
      <c r="H78" s="213"/>
      <c r="I78" s="213"/>
      <c r="J78" s="222">
        <v>30000</v>
      </c>
      <c r="K78" s="157"/>
      <c r="L78" s="157"/>
      <c r="M78" s="157"/>
      <c r="N78" s="157"/>
      <c r="O78" s="157"/>
      <c r="P78" s="157"/>
      <c r="Q78" s="157"/>
      <c r="R78" s="157"/>
      <c r="S78" s="157"/>
    </row>
    <row r="79" spans="1:19" s="96" customFormat="1" ht="17.25" customHeight="1">
      <c r="A79" s="308"/>
      <c r="B79" s="309" t="s">
        <v>504</v>
      </c>
      <c r="C79" s="310" t="s">
        <v>508</v>
      </c>
      <c r="D79" s="227">
        <v>30000</v>
      </c>
      <c r="E79" s="311"/>
      <c r="F79" s="311"/>
      <c r="G79" s="311"/>
      <c r="H79" s="311"/>
      <c r="I79" s="311"/>
      <c r="J79" s="227">
        <v>30000</v>
      </c>
      <c r="K79" s="157"/>
      <c r="L79" s="157"/>
      <c r="M79" s="157"/>
      <c r="N79" s="157"/>
      <c r="O79" s="157"/>
      <c r="P79" s="157"/>
      <c r="Q79" s="157"/>
      <c r="R79" s="157"/>
      <c r="S79" s="157"/>
    </row>
    <row r="80" spans="1:19" s="66" customFormat="1" ht="25.5">
      <c r="A80" s="132"/>
      <c r="B80" s="108" t="s">
        <v>289</v>
      </c>
      <c r="C80" s="94" t="s">
        <v>290</v>
      </c>
      <c r="D80" s="219">
        <f t="shared" si="1"/>
        <v>90000</v>
      </c>
      <c r="E80" s="219">
        <v>90000</v>
      </c>
      <c r="F80" s="212"/>
      <c r="G80" s="219">
        <v>44000</v>
      </c>
      <c r="H80" s="212"/>
      <c r="I80" s="212"/>
      <c r="J80" s="212"/>
      <c r="K80" s="307"/>
      <c r="L80" s="156"/>
      <c r="M80" s="156"/>
      <c r="N80" s="156"/>
      <c r="O80" s="156"/>
      <c r="P80" s="156"/>
      <c r="Q80" s="156"/>
      <c r="R80" s="156"/>
      <c r="S80" s="156"/>
    </row>
    <row r="81" spans="1:19" s="99" customFormat="1" ht="24.75" customHeight="1">
      <c r="A81" s="341" t="s">
        <v>112</v>
      </c>
      <c r="B81" s="342"/>
      <c r="C81" s="343"/>
      <c r="D81" s="287">
        <f t="shared" si="1"/>
        <v>27563052</v>
      </c>
      <c r="E81" s="287">
        <f aca="true" t="shared" si="2" ref="E81:J81">E8+E10+E13+E16+E19+E22+E28+E30+E33+E35+E37+E41+E48+E51+E62+E65+E74+E78</f>
        <v>13184290</v>
      </c>
      <c r="F81" s="287">
        <f t="shared" si="2"/>
        <v>5383236</v>
      </c>
      <c r="G81" s="287">
        <f t="shared" si="2"/>
        <v>873000</v>
      </c>
      <c r="H81" s="287">
        <f t="shared" si="2"/>
        <v>120000</v>
      </c>
      <c r="I81" s="287">
        <f t="shared" si="2"/>
        <v>0</v>
      </c>
      <c r="J81" s="287">
        <f t="shared" si="2"/>
        <v>14378762</v>
      </c>
      <c r="K81" s="158"/>
      <c r="L81" s="158"/>
      <c r="M81" s="158"/>
      <c r="N81" s="158"/>
      <c r="O81" s="158"/>
      <c r="P81" s="158"/>
      <c r="Q81" s="158"/>
      <c r="R81" s="158"/>
      <c r="S81" s="158"/>
    </row>
    <row r="82" spans="4:10" ht="12.75">
      <c r="D82" s="215"/>
      <c r="E82" s="215"/>
      <c r="F82" s="215"/>
      <c r="G82" s="215"/>
      <c r="H82" s="215"/>
      <c r="I82" s="215"/>
      <c r="J82" s="215"/>
    </row>
    <row r="83" spans="1:10" ht="12.75">
      <c r="A83" s="145"/>
      <c r="B83" s="146"/>
      <c r="C83" s="146"/>
      <c r="D83" s="215"/>
      <c r="E83" s="215"/>
      <c r="F83" s="215"/>
      <c r="G83" s="215"/>
      <c r="H83" s="217"/>
      <c r="I83" s="215"/>
      <c r="J83" s="215"/>
    </row>
    <row r="84" spans="4:10" ht="12.75">
      <c r="D84" s="215"/>
      <c r="E84" s="215"/>
      <c r="F84" s="215"/>
      <c r="G84" s="215"/>
      <c r="H84" s="215"/>
      <c r="I84" s="215"/>
      <c r="J84" s="215"/>
    </row>
    <row r="88" ht="12.75">
      <c r="D88" s="5"/>
    </row>
    <row r="89" ht="12.75">
      <c r="D89" s="144"/>
    </row>
    <row r="91" ht="12.75">
      <c r="D91" s="160"/>
    </row>
  </sheetData>
  <mergeCells count="10">
    <mergeCell ref="A81:C81"/>
    <mergeCell ref="A1:J1"/>
    <mergeCell ref="D4:D6"/>
    <mergeCell ref="A4:A6"/>
    <mergeCell ref="C4:C6"/>
    <mergeCell ref="B4:B6"/>
    <mergeCell ref="E4:J4"/>
    <mergeCell ref="F5:I5"/>
    <mergeCell ref="E5:E6"/>
    <mergeCell ref="J5:J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portrait" paperSize="9" scale="70" r:id="rId1"/>
  <headerFooter alignWithMargins="0">
    <oddHeader>&amp;RZałącznik nr &amp;A
do uchwały Rady Miejskiej w Szczyrku 
nr XXIV/107/2007
z dnia 28.12.2007r.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E7" sqref="E7:E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453" t="s">
        <v>83</v>
      </c>
      <c r="B1" s="453"/>
      <c r="C1" s="453"/>
      <c r="D1" s="453"/>
      <c r="E1" s="453"/>
      <c r="F1" s="453"/>
    </row>
    <row r="2" spans="1:6" ht="65.25" customHeight="1">
      <c r="A2" s="18" t="s">
        <v>64</v>
      </c>
      <c r="B2" s="18" t="s">
        <v>157</v>
      </c>
      <c r="C2" s="18" t="s">
        <v>70</v>
      </c>
      <c r="D2" s="19" t="s">
        <v>71</v>
      </c>
      <c r="E2" s="19" t="s">
        <v>72</v>
      </c>
      <c r="F2" s="19" t="s">
        <v>73</v>
      </c>
    </row>
    <row r="3" spans="1:6" ht="9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</row>
    <row r="4" spans="1:6" s="57" customFormat="1" ht="47.25" customHeight="1">
      <c r="A4" s="485" t="s">
        <v>12</v>
      </c>
      <c r="B4" s="484" t="s">
        <v>74</v>
      </c>
      <c r="C4" s="488" t="s">
        <v>75</v>
      </c>
      <c r="D4" s="488" t="s">
        <v>76</v>
      </c>
      <c r="E4" s="491" t="s">
        <v>77</v>
      </c>
      <c r="F4" s="56" t="s">
        <v>78</v>
      </c>
    </row>
    <row r="5" spans="1:6" s="57" customFormat="1" ht="47.25" customHeight="1">
      <c r="A5" s="486"/>
      <c r="B5" s="484"/>
      <c r="C5" s="489"/>
      <c r="D5" s="489"/>
      <c r="E5" s="492"/>
      <c r="F5" s="58" t="s">
        <v>79</v>
      </c>
    </row>
    <row r="6" spans="1:7" s="57" customFormat="1" ht="47.25" customHeight="1">
      <c r="A6" s="487"/>
      <c r="B6" s="484"/>
      <c r="C6" s="490"/>
      <c r="D6" s="490"/>
      <c r="E6" s="493"/>
      <c r="F6" s="58" t="s">
        <v>80</v>
      </c>
      <c r="G6" s="57" t="s">
        <v>25</v>
      </c>
    </row>
    <row r="7" spans="1:6" s="57" customFormat="1" ht="47.25" customHeight="1">
      <c r="A7" s="485" t="s">
        <v>13</v>
      </c>
      <c r="B7" s="484" t="s">
        <v>81</v>
      </c>
      <c r="C7" s="488" t="s">
        <v>82</v>
      </c>
      <c r="D7" s="488" t="s">
        <v>76</v>
      </c>
      <c r="E7" s="491" t="s">
        <v>77</v>
      </c>
      <c r="F7" s="56" t="s">
        <v>78</v>
      </c>
    </row>
    <row r="8" spans="1:6" s="57" customFormat="1" ht="47.25" customHeight="1">
      <c r="A8" s="486"/>
      <c r="B8" s="484"/>
      <c r="C8" s="489"/>
      <c r="D8" s="489"/>
      <c r="E8" s="492"/>
      <c r="F8" s="58" t="s">
        <v>79</v>
      </c>
    </row>
    <row r="9" spans="1:6" s="57" customFormat="1" ht="47.25" customHeight="1">
      <c r="A9" s="487"/>
      <c r="B9" s="484"/>
      <c r="C9" s="490"/>
      <c r="D9" s="490"/>
      <c r="E9" s="493"/>
      <c r="F9" s="58" t="s">
        <v>80</v>
      </c>
    </row>
    <row r="10" spans="1:6" ht="20.25" customHeight="1">
      <c r="A10" s="28" t="s">
        <v>14</v>
      </c>
      <c r="B10" s="28"/>
      <c r="C10" s="22"/>
      <c r="D10" s="22"/>
      <c r="E10" s="22"/>
      <c r="F10" s="22"/>
    </row>
    <row r="11" spans="1:6" ht="20.25" customHeight="1">
      <c r="A11" s="28" t="s">
        <v>1</v>
      </c>
      <c r="B11" s="28"/>
      <c r="C11" s="22"/>
      <c r="D11" s="22"/>
      <c r="E11" s="22"/>
      <c r="F11" s="22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Miejskiej w Szczyrku 
Nr  .................
z dnia ..............................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C1">
      <selection activeCell="I25" sqref="I25"/>
    </sheetView>
  </sheetViews>
  <sheetFormatPr defaultColWidth="9.00390625" defaultRowHeight="12.75"/>
  <cols>
    <col min="1" max="1" width="5.375" style="0" customWidth="1"/>
    <col min="2" max="2" width="34.875" style="0" customWidth="1"/>
    <col min="3" max="3" width="15.625" style="0" customWidth="1"/>
    <col min="5" max="5" width="8.875" style="0" customWidth="1"/>
    <col min="6" max="6" width="8.625" style="0" customWidth="1"/>
    <col min="7" max="7" width="8.75390625" style="0" customWidth="1"/>
    <col min="8" max="8" width="8.25390625" style="0" customWidth="1"/>
    <col min="9" max="10" width="8.375" style="0" customWidth="1"/>
    <col min="11" max="11" width="8.25390625" style="0" customWidth="1"/>
  </cols>
  <sheetData>
    <row r="1" ht="12.75">
      <c r="I1" s="81" t="s">
        <v>43</v>
      </c>
    </row>
    <row r="2" spans="1:11" ht="12.75">
      <c r="A2" s="345" t="s">
        <v>64</v>
      </c>
      <c r="B2" s="345" t="s">
        <v>0</v>
      </c>
      <c r="C2" s="462" t="s">
        <v>121</v>
      </c>
      <c r="D2" s="464" t="s">
        <v>115</v>
      </c>
      <c r="E2" s="465"/>
      <c r="F2" s="465"/>
      <c r="G2" s="465"/>
      <c r="H2" s="465"/>
      <c r="I2" s="465"/>
      <c r="J2" s="466"/>
      <c r="K2" s="467"/>
    </row>
    <row r="3" spans="1:11" ht="27.75" customHeight="1">
      <c r="A3" s="345"/>
      <c r="B3" s="345"/>
      <c r="C3" s="463"/>
      <c r="D3" s="78">
        <v>2007</v>
      </c>
      <c r="E3" s="78">
        <v>2008</v>
      </c>
      <c r="F3" s="78">
        <v>2009</v>
      </c>
      <c r="G3" s="78">
        <v>2010</v>
      </c>
      <c r="H3" s="78">
        <v>2011</v>
      </c>
      <c r="I3" s="78">
        <v>2012</v>
      </c>
      <c r="J3" s="193">
        <v>2013</v>
      </c>
      <c r="K3" s="196">
        <v>2014</v>
      </c>
    </row>
    <row r="4" spans="1:11" ht="12.75">
      <c r="A4" s="76">
        <v>1</v>
      </c>
      <c r="B4" s="76">
        <v>2</v>
      </c>
      <c r="C4" s="76">
        <v>3</v>
      </c>
      <c r="D4" s="76">
        <v>4</v>
      </c>
      <c r="E4" s="76">
        <v>5</v>
      </c>
      <c r="F4" s="76">
        <v>6</v>
      </c>
      <c r="G4" s="76">
        <v>7</v>
      </c>
      <c r="H4" s="76">
        <v>8</v>
      </c>
      <c r="I4" s="76">
        <v>9</v>
      </c>
      <c r="J4" s="194">
        <v>10</v>
      </c>
      <c r="K4" s="195">
        <v>11</v>
      </c>
    </row>
    <row r="5" spans="1:11" ht="12.75">
      <c r="A5" s="65" t="s">
        <v>12</v>
      </c>
      <c r="B5" s="80" t="s">
        <v>357</v>
      </c>
      <c r="C5" s="187"/>
      <c r="D5" s="187"/>
      <c r="E5" s="187"/>
      <c r="F5" s="187"/>
      <c r="G5" s="187"/>
      <c r="H5" s="187"/>
      <c r="I5" s="187"/>
      <c r="J5" s="197"/>
      <c r="K5" s="197"/>
    </row>
    <row r="6" spans="1:11" ht="25.5">
      <c r="A6" s="71" t="s">
        <v>103</v>
      </c>
      <c r="B6" s="73" t="s">
        <v>171</v>
      </c>
      <c r="C6" s="187"/>
      <c r="D6" s="187"/>
      <c r="E6" s="187"/>
      <c r="F6" s="187"/>
      <c r="G6" s="187"/>
      <c r="H6" s="187"/>
      <c r="I6" s="187"/>
      <c r="J6" s="197"/>
      <c r="K6" s="197"/>
    </row>
    <row r="7" spans="1:11" ht="12.75">
      <c r="A7" s="75" t="s">
        <v>162</v>
      </c>
      <c r="B7" s="74" t="s">
        <v>116</v>
      </c>
      <c r="C7" s="187"/>
      <c r="D7" s="187"/>
      <c r="E7" s="187"/>
      <c r="F7" s="187"/>
      <c r="G7" s="187"/>
      <c r="H7" s="187"/>
      <c r="I7" s="187"/>
      <c r="J7" s="197"/>
      <c r="K7" s="197"/>
    </row>
    <row r="8" spans="1:11" ht="12.75">
      <c r="A8" s="75" t="s">
        <v>163</v>
      </c>
      <c r="B8" s="74" t="s">
        <v>117</v>
      </c>
      <c r="C8" s="187"/>
      <c r="D8" s="187"/>
      <c r="E8" s="187"/>
      <c r="F8" s="187"/>
      <c r="G8" s="187"/>
      <c r="H8" s="187"/>
      <c r="I8" s="187"/>
      <c r="J8" s="197"/>
      <c r="K8" s="197"/>
    </row>
    <row r="9" spans="1:11" ht="12.75">
      <c r="A9" s="71" t="s">
        <v>109</v>
      </c>
      <c r="B9" s="73" t="s">
        <v>358</v>
      </c>
      <c r="C9" s="187"/>
      <c r="D9" s="187"/>
      <c r="E9" s="187"/>
      <c r="F9" s="187"/>
      <c r="G9" s="187"/>
      <c r="H9" s="187"/>
      <c r="I9" s="187"/>
      <c r="J9" s="197"/>
      <c r="K9" s="197"/>
    </row>
    <row r="10" spans="1:11" ht="12.75">
      <c r="A10" s="75" t="s">
        <v>164</v>
      </c>
      <c r="B10" s="74" t="s">
        <v>118</v>
      </c>
      <c r="C10" s="187"/>
      <c r="D10" s="187"/>
      <c r="E10" s="187"/>
      <c r="F10" s="187"/>
      <c r="G10" s="187"/>
      <c r="H10" s="187"/>
      <c r="I10" s="187"/>
      <c r="J10" s="197"/>
      <c r="K10" s="197"/>
    </row>
    <row r="11" spans="1:11" ht="12.75">
      <c r="A11" s="75" t="s">
        <v>165</v>
      </c>
      <c r="B11" s="74" t="s">
        <v>359</v>
      </c>
      <c r="C11" s="187"/>
      <c r="D11" s="187"/>
      <c r="E11" s="187"/>
      <c r="F11" s="187"/>
      <c r="G11" s="187"/>
      <c r="H11" s="187"/>
      <c r="I11" s="187"/>
      <c r="J11" s="197"/>
      <c r="K11" s="197"/>
    </row>
    <row r="12" spans="1:11" ht="12.75">
      <c r="A12" s="65">
        <v>2</v>
      </c>
      <c r="B12" s="80" t="s">
        <v>360</v>
      </c>
      <c r="C12" s="187"/>
      <c r="D12" s="187"/>
      <c r="E12" s="187"/>
      <c r="F12" s="187"/>
      <c r="G12" s="187"/>
      <c r="H12" s="187"/>
      <c r="I12" s="187"/>
      <c r="J12" s="187"/>
      <c r="K12" s="197"/>
    </row>
    <row r="13" spans="1:11" ht="12.75">
      <c r="A13" s="65" t="s">
        <v>110</v>
      </c>
      <c r="B13" s="80" t="s">
        <v>361</v>
      </c>
      <c r="C13" s="187"/>
      <c r="D13" s="187"/>
      <c r="E13" s="187"/>
      <c r="F13" s="187"/>
      <c r="G13" s="187"/>
      <c r="H13" s="187"/>
      <c r="I13" s="187"/>
      <c r="J13" s="187"/>
      <c r="K13" s="197"/>
    </row>
    <row r="14" spans="1:11" ht="12.75">
      <c r="A14" s="75" t="s">
        <v>161</v>
      </c>
      <c r="B14" s="74" t="s">
        <v>166</v>
      </c>
      <c r="C14" s="187"/>
      <c r="D14" s="187"/>
      <c r="E14" s="187"/>
      <c r="F14" s="187"/>
      <c r="G14" s="187"/>
      <c r="H14" s="187"/>
      <c r="I14" s="187"/>
      <c r="J14" s="187"/>
      <c r="K14" s="197"/>
    </row>
    <row r="15" spans="1:11" ht="12.75">
      <c r="A15" s="71" t="s">
        <v>160</v>
      </c>
      <c r="B15" s="73" t="s">
        <v>362</v>
      </c>
      <c r="C15" s="187"/>
      <c r="D15" s="187"/>
      <c r="E15" s="187"/>
      <c r="F15" s="187"/>
      <c r="G15" s="187"/>
      <c r="H15" s="187"/>
      <c r="I15" s="187"/>
      <c r="J15" s="187"/>
      <c r="K15" s="197"/>
    </row>
    <row r="16" spans="1:11" ht="12.75">
      <c r="A16" s="65" t="s">
        <v>14</v>
      </c>
      <c r="B16" s="80" t="s">
        <v>119</v>
      </c>
      <c r="C16" s="187"/>
      <c r="D16" s="187"/>
      <c r="E16" s="187"/>
      <c r="F16" s="187"/>
      <c r="G16" s="187"/>
      <c r="H16" s="187"/>
      <c r="I16" s="187"/>
      <c r="J16" s="187"/>
      <c r="K16" s="197"/>
    </row>
    <row r="17" spans="1:11" ht="12.75">
      <c r="A17" s="65" t="s">
        <v>22</v>
      </c>
      <c r="B17" s="80" t="s">
        <v>120</v>
      </c>
      <c r="C17" s="198"/>
      <c r="D17" s="198"/>
      <c r="E17" s="198"/>
      <c r="F17" s="198"/>
      <c r="G17" s="198"/>
      <c r="H17" s="198"/>
      <c r="I17" s="198"/>
      <c r="J17" s="199"/>
      <c r="K17" s="199"/>
    </row>
    <row r="18" spans="1:11" ht="12.75">
      <c r="A18" s="71" t="s">
        <v>167</v>
      </c>
      <c r="B18" s="72" t="s">
        <v>364</v>
      </c>
      <c r="C18" s="198"/>
      <c r="D18" s="198"/>
      <c r="E18" s="198"/>
      <c r="F18" s="198"/>
      <c r="G18" s="198"/>
      <c r="H18" s="198"/>
      <c r="I18" s="198"/>
      <c r="J18" s="199"/>
      <c r="K18" s="199"/>
    </row>
    <row r="19" spans="1:11" ht="25.5">
      <c r="A19" s="71" t="s">
        <v>168</v>
      </c>
      <c r="B19" s="72" t="s">
        <v>365</v>
      </c>
      <c r="C19" s="198"/>
      <c r="D19" s="198"/>
      <c r="E19" s="198"/>
      <c r="F19" s="198"/>
      <c r="G19" s="198"/>
      <c r="H19" s="198"/>
      <c r="I19" s="198"/>
      <c r="J19" s="199"/>
      <c r="K19" s="199"/>
    </row>
    <row r="20" spans="1:11" ht="25.5">
      <c r="A20" s="71" t="s">
        <v>169</v>
      </c>
      <c r="B20" s="72" t="s">
        <v>172</v>
      </c>
      <c r="C20" s="198"/>
      <c r="D20" s="198"/>
      <c r="E20" s="198"/>
      <c r="F20" s="198"/>
      <c r="G20" s="198"/>
      <c r="H20" s="198"/>
      <c r="I20" s="198"/>
      <c r="J20" s="199"/>
      <c r="K20" s="199"/>
    </row>
    <row r="21" spans="1:11" ht="38.25">
      <c r="A21" s="71" t="s">
        <v>170</v>
      </c>
      <c r="B21" s="72" t="s">
        <v>366</v>
      </c>
      <c r="C21" s="198"/>
      <c r="D21" s="198"/>
      <c r="E21" s="198"/>
      <c r="F21" s="198"/>
      <c r="G21" s="198"/>
      <c r="H21" s="198"/>
      <c r="I21" s="198"/>
      <c r="J21" s="199"/>
      <c r="K21" s="199"/>
    </row>
  </sheetData>
  <mergeCells count="4">
    <mergeCell ref="A2:A3"/>
    <mergeCell ref="B2:B3"/>
    <mergeCell ref="C2:C3"/>
    <mergeCell ref="D2:K2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workbookViewId="0" topLeftCell="A19">
      <selection activeCell="F47" sqref="F47:F4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34.75390625" style="2" customWidth="1"/>
    <col min="5" max="5" width="13.875" style="2" customWidth="1"/>
    <col min="6" max="6" width="13.625" style="2" customWidth="1"/>
    <col min="7" max="7" width="13.125" style="2" customWidth="1"/>
    <col min="8" max="8" width="13.25390625" style="2" customWidth="1"/>
    <col min="9" max="9" width="16.00390625" style="2" customWidth="1"/>
    <col min="10" max="10" width="17.375" style="2" customWidth="1"/>
    <col min="11" max="11" width="14.375" style="2" customWidth="1"/>
    <col min="12" max="12" width="14.625" style="2" customWidth="1"/>
    <col min="13" max="13" width="26.25390625" style="2" customWidth="1"/>
    <col min="14" max="16384" width="9.125" style="2" customWidth="1"/>
  </cols>
  <sheetData>
    <row r="1" spans="1:13" ht="18" customHeight="1">
      <c r="A1" s="326" t="s">
        <v>479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1" t="s">
        <v>43</v>
      </c>
    </row>
    <row r="3" spans="1:13" s="59" customFormat="1" ht="19.5" customHeight="1">
      <c r="A3" s="322" t="s">
        <v>64</v>
      </c>
      <c r="B3" s="322" t="s">
        <v>2</v>
      </c>
      <c r="C3" s="322" t="s">
        <v>42</v>
      </c>
      <c r="D3" s="349" t="s">
        <v>130</v>
      </c>
      <c r="E3" s="349" t="s">
        <v>135</v>
      </c>
      <c r="F3" s="352" t="s">
        <v>89</v>
      </c>
      <c r="G3" s="353"/>
      <c r="H3" s="353"/>
      <c r="I3" s="353"/>
      <c r="J3" s="353"/>
      <c r="K3" s="353"/>
      <c r="L3" s="354"/>
      <c r="M3" s="349" t="s">
        <v>140</v>
      </c>
    </row>
    <row r="4" spans="1:13" s="59" customFormat="1" ht="19.5" customHeight="1">
      <c r="A4" s="323"/>
      <c r="B4" s="323"/>
      <c r="C4" s="323"/>
      <c r="D4" s="350"/>
      <c r="E4" s="350"/>
      <c r="F4" s="349" t="s">
        <v>474</v>
      </c>
      <c r="G4" s="352" t="s">
        <v>173</v>
      </c>
      <c r="H4" s="353"/>
      <c r="I4" s="353"/>
      <c r="J4" s="354"/>
      <c r="K4" s="349" t="s">
        <v>62</v>
      </c>
      <c r="L4" s="349" t="s">
        <v>420</v>
      </c>
      <c r="M4" s="350"/>
    </row>
    <row r="5" spans="1:13" s="59" customFormat="1" ht="29.25" customHeight="1">
      <c r="A5" s="323"/>
      <c r="B5" s="323"/>
      <c r="C5" s="323"/>
      <c r="D5" s="350"/>
      <c r="E5" s="350"/>
      <c r="F5" s="350"/>
      <c r="G5" s="349" t="s">
        <v>141</v>
      </c>
      <c r="H5" s="349" t="s">
        <v>128</v>
      </c>
      <c r="I5" s="349" t="s">
        <v>176</v>
      </c>
      <c r="J5" s="349" t="s">
        <v>129</v>
      </c>
      <c r="K5" s="350"/>
      <c r="L5" s="350"/>
      <c r="M5" s="350"/>
    </row>
    <row r="6" spans="1:13" s="59" customFormat="1" ht="19.5" customHeight="1">
      <c r="A6" s="323"/>
      <c r="B6" s="323"/>
      <c r="C6" s="323"/>
      <c r="D6" s="350"/>
      <c r="E6" s="350"/>
      <c r="F6" s="350"/>
      <c r="G6" s="350"/>
      <c r="H6" s="350"/>
      <c r="I6" s="350"/>
      <c r="J6" s="350"/>
      <c r="K6" s="350"/>
      <c r="L6" s="350"/>
      <c r="M6" s="350"/>
    </row>
    <row r="7" spans="1:13" s="59" customFormat="1" ht="19.5" customHeight="1">
      <c r="A7" s="317"/>
      <c r="B7" s="317"/>
      <c r="C7" s="317"/>
      <c r="D7" s="351"/>
      <c r="E7" s="351"/>
      <c r="F7" s="351"/>
      <c r="G7" s="351"/>
      <c r="H7" s="351"/>
      <c r="I7" s="351"/>
      <c r="J7" s="351"/>
      <c r="K7" s="351"/>
      <c r="L7" s="351"/>
      <c r="M7" s="351"/>
    </row>
    <row r="8" spans="1:13" ht="13.5" customHeight="1" thickBot="1">
      <c r="A8" s="288">
        <v>1</v>
      </c>
      <c r="B8" s="288">
        <v>2</v>
      </c>
      <c r="C8" s="288">
        <v>3</v>
      </c>
      <c r="D8" s="288">
        <v>4</v>
      </c>
      <c r="E8" s="288">
        <v>5</v>
      </c>
      <c r="F8" s="288">
        <v>6</v>
      </c>
      <c r="G8" s="288">
        <v>7</v>
      </c>
      <c r="H8" s="288">
        <v>8</v>
      </c>
      <c r="I8" s="288">
        <v>9</v>
      </c>
      <c r="J8" s="288">
        <v>10</v>
      </c>
      <c r="K8" s="288">
        <v>11</v>
      </c>
      <c r="L8" s="288">
        <v>12</v>
      </c>
      <c r="M8" s="288">
        <v>13</v>
      </c>
    </row>
    <row r="9" spans="1:13" ht="12.75" customHeight="1">
      <c r="A9" s="346" t="s">
        <v>12</v>
      </c>
      <c r="B9" s="346">
        <v>630</v>
      </c>
      <c r="C9" s="346">
        <v>63003</v>
      </c>
      <c r="D9" s="355" t="s">
        <v>475</v>
      </c>
      <c r="E9" s="318">
        <v>4179882</v>
      </c>
      <c r="F9" s="318">
        <v>4159752</v>
      </c>
      <c r="G9" s="318">
        <v>41598</v>
      </c>
      <c r="H9" s="321">
        <v>582365</v>
      </c>
      <c r="I9" s="318"/>
      <c r="J9" s="321">
        <v>3535789</v>
      </c>
      <c r="K9" s="318"/>
      <c r="L9" s="318">
        <v>0</v>
      </c>
      <c r="M9" s="355" t="s">
        <v>309</v>
      </c>
    </row>
    <row r="10" spans="1:13" ht="12.75">
      <c r="A10" s="347"/>
      <c r="B10" s="347"/>
      <c r="C10" s="347"/>
      <c r="D10" s="324"/>
      <c r="E10" s="319"/>
      <c r="F10" s="319"/>
      <c r="G10" s="319"/>
      <c r="H10" s="315"/>
      <c r="I10" s="319"/>
      <c r="J10" s="315"/>
      <c r="K10" s="319"/>
      <c r="L10" s="319"/>
      <c r="M10" s="324"/>
    </row>
    <row r="11" spans="1:28" s="149" customFormat="1" ht="22.5" customHeight="1">
      <c r="A11" s="347"/>
      <c r="B11" s="347"/>
      <c r="C11" s="347"/>
      <c r="D11" s="324"/>
      <c r="E11" s="319"/>
      <c r="F11" s="319"/>
      <c r="G11" s="319"/>
      <c r="H11" s="315"/>
      <c r="I11" s="319"/>
      <c r="J11" s="315"/>
      <c r="K11" s="319"/>
      <c r="L11" s="319"/>
      <c r="M11" s="324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</row>
    <row r="12" spans="1:13" ht="12.75">
      <c r="A12" s="347"/>
      <c r="B12" s="347"/>
      <c r="C12" s="347"/>
      <c r="D12" s="324"/>
      <c r="E12" s="319"/>
      <c r="F12" s="319"/>
      <c r="G12" s="319"/>
      <c r="H12" s="315"/>
      <c r="I12" s="319"/>
      <c r="J12" s="315"/>
      <c r="K12" s="319"/>
      <c r="L12" s="319"/>
      <c r="M12" s="324"/>
    </row>
    <row r="13" spans="1:13" ht="3.75" customHeight="1" thickBot="1">
      <c r="A13" s="348"/>
      <c r="B13" s="348"/>
      <c r="C13" s="348"/>
      <c r="D13" s="325"/>
      <c r="E13" s="320"/>
      <c r="F13" s="320"/>
      <c r="G13" s="320"/>
      <c r="H13" s="316"/>
      <c r="I13" s="320"/>
      <c r="J13" s="316"/>
      <c r="K13" s="320"/>
      <c r="L13" s="320"/>
      <c r="M13" s="325"/>
    </row>
    <row r="14" spans="1:13" ht="12.75" customHeight="1">
      <c r="A14" s="346" t="s">
        <v>13</v>
      </c>
      <c r="B14" s="346">
        <v>630</v>
      </c>
      <c r="C14" s="346">
        <v>63003</v>
      </c>
      <c r="D14" s="355" t="s">
        <v>417</v>
      </c>
      <c r="E14" s="318">
        <v>4514320</v>
      </c>
      <c r="F14" s="318"/>
      <c r="G14" s="318"/>
      <c r="H14" s="321"/>
      <c r="I14" s="318"/>
      <c r="J14" s="318"/>
      <c r="K14" s="318"/>
      <c r="L14" s="318">
        <v>66100</v>
      </c>
      <c r="M14" s="355" t="s">
        <v>309</v>
      </c>
    </row>
    <row r="15" spans="1:13" ht="12.75">
      <c r="A15" s="347"/>
      <c r="B15" s="347"/>
      <c r="C15" s="347"/>
      <c r="D15" s="324"/>
      <c r="E15" s="319"/>
      <c r="F15" s="319"/>
      <c r="G15" s="319"/>
      <c r="H15" s="315"/>
      <c r="I15" s="319"/>
      <c r="J15" s="319"/>
      <c r="K15" s="319"/>
      <c r="L15" s="319"/>
      <c r="M15" s="324"/>
    </row>
    <row r="16" spans="1:13" ht="12.75">
      <c r="A16" s="347"/>
      <c r="B16" s="347"/>
      <c r="C16" s="347"/>
      <c r="D16" s="324"/>
      <c r="E16" s="319"/>
      <c r="F16" s="319"/>
      <c r="G16" s="319"/>
      <c r="H16" s="315"/>
      <c r="I16" s="319"/>
      <c r="J16" s="319"/>
      <c r="K16" s="319"/>
      <c r="L16" s="319"/>
      <c r="M16" s="324"/>
    </row>
    <row r="17" spans="1:13" ht="12.75">
      <c r="A17" s="347"/>
      <c r="B17" s="347"/>
      <c r="C17" s="347"/>
      <c r="D17" s="324"/>
      <c r="E17" s="319"/>
      <c r="F17" s="319"/>
      <c r="G17" s="319"/>
      <c r="H17" s="315"/>
      <c r="I17" s="319"/>
      <c r="J17" s="319"/>
      <c r="K17" s="319"/>
      <c r="L17" s="319"/>
      <c r="M17" s="324"/>
    </row>
    <row r="18" spans="1:13" ht="12.75">
      <c r="A18" s="347"/>
      <c r="B18" s="347"/>
      <c r="C18" s="347"/>
      <c r="D18" s="324"/>
      <c r="E18" s="319"/>
      <c r="F18" s="319"/>
      <c r="G18" s="319"/>
      <c r="H18" s="315"/>
      <c r="I18" s="319"/>
      <c r="J18" s="319"/>
      <c r="K18" s="319"/>
      <c r="L18" s="319"/>
      <c r="M18" s="324"/>
    </row>
    <row r="19" spans="1:13" ht="6.75" customHeight="1" thickBot="1">
      <c r="A19" s="347"/>
      <c r="B19" s="347"/>
      <c r="C19" s="347"/>
      <c r="D19" s="324"/>
      <c r="E19" s="319"/>
      <c r="F19" s="319"/>
      <c r="G19" s="319"/>
      <c r="H19" s="315"/>
      <c r="I19" s="319"/>
      <c r="J19" s="319"/>
      <c r="K19" s="319"/>
      <c r="L19" s="319"/>
      <c r="M19" s="324"/>
    </row>
    <row r="20" spans="1:13" ht="1.5" customHeight="1" hidden="1" thickBot="1">
      <c r="A20" s="347"/>
      <c r="B20" s="347"/>
      <c r="C20" s="347"/>
      <c r="D20" s="324"/>
      <c r="E20" s="319"/>
      <c r="F20" s="319"/>
      <c r="G20" s="319"/>
      <c r="H20" s="315"/>
      <c r="I20" s="319"/>
      <c r="J20" s="319"/>
      <c r="K20" s="319"/>
      <c r="L20" s="319"/>
      <c r="M20" s="324"/>
    </row>
    <row r="21" spans="1:13" ht="13.5" hidden="1" thickBot="1">
      <c r="A21" s="348"/>
      <c r="B21" s="348"/>
      <c r="C21" s="348"/>
      <c r="D21" s="325"/>
      <c r="E21" s="320"/>
      <c r="F21" s="320"/>
      <c r="G21" s="320"/>
      <c r="H21" s="316"/>
      <c r="I21" s="320"/>
      <c r="J21" s="320"/>
      <c r="K21" s="320"/>
      <c r="L21" s="320"/>
      <c r="M21" s="325"/>
    </row>
    <row r="22" spans="1:13" ht="12.75" customHeight="1">
      <c r="A22" s="346" t="s">
        <v>14</v>
      </c>
      <c r="B22" s="346">
        <v>630</v>
      </c>
      <c r="C22" s="346">
        <v>63003</v>
      </c>
      <c r="D22" s="355" t="s">
        <v>476</v>
      </c>
      <c r="E22" s="318">
        <v>9468589</v>
      </c>
      <c r="F22" s="318">
        <v>670820</v>
      </c>
      <c r="G22" s="318">
        <v>6709</v>
      </c>
      <c r="H22" s="321">
        <v>93914</v>
      </c>
      <c r="I22" s="318"/>
      <c r="J22" s="321">
        <v>570197</v>
      </c>
      <c r="K22" s="321">
        <v>569357</v>
      </c>
      <c r="L22" s="318">
        <v>569357</v>
      </c>
      <c r="M22" s="355" t="s">
        <v>309</v>
      </c>
    </row>
    <row r="23" spans="1:13" ht="12.75">
      <c r="A23" s="347"/>
      <c r="B23" s="347"/>
      <c r="C23" s="347"/>
      <c r="D23" s="324"/>
      <c r="E23" s="319"/>
      <c r="F23" s="319"/>
      <c r="G23" s="319"/>
      <c r="H23" s="315"/>
      <c r="I23" s="319"/>
      <c r="J23" s="315"/>
      <c r="K23" s="315"/>
      <c r="L23" s="319"/>
      <c r="M23" s="324"/>
    </row>
    <row r="24" spans="1:13" ht="12.75">
      <c r="A24" s="347"/>
      <c r="B24" s="347"/>
      <c r="C24" s="347"/>
      <c r="D24" s="324"/>
      <c r="E24" s="319"/>
      <c r="F24" s="319"/>
      <c r="G24" s="319"/>
      <c r="H24" s="315"/>
      <c r="I24" s="319"/>
      <c r="J24" s="315"/>
      <c r="K24" s="315"/>
      <c r="L24" s="319"/>
      <c r="M24" s="324"/>
    </row>
    <row r="25" spans="1:13" ht="12.75">
      <c r="A25" s="347"/>
      <c r="B25" s="347"/>
      <c r="C25" s="347"/>
      <c r="D25" s="324"/>
      <c r="E25" s="319"/>
      <c r="F25" s="319"/>
      <c r="G25" s="319"/>
      <c r="H25" s="315"/>
      <c r="I25" s="319"/>
      <c r="J25" s="315"/>
      <c r="K25" s="315"/>
      <c r="L25" s="319"/>
      <c r="M25" s="324"/>
    </row>
    <row r="26" spans="1:13" ht="12.75">
      <c r="A26" s="347"/>
      <c r="B26" s="347"/>
      <c r="C26" s="347"/>
      <c r="D26" s="324"/>
      <c r="E26" s="319"/>
      <c r="F26" s="319"/>
      <c r="G26" s="319"/>
      <c r="H26" s="315"/>
      <c r="I26" s="319"/>
      <c r="J26" s="315"/>
      <c r="K26" s="315"/>
      <c r="L26" s="319"/>
      <c r="M26" s="324"/>
    </row>
    <row r="27" spans="1:13" ht="13.5" thickBot="1">
      <c r="A27" s="348"/>
      <c r="B27" s="348"/>
      <c r="C27" s="348"/>
      <c r="D27" s="325"/>
      <c r="E27" s="320"/>
      <c r="F27" s="320"/>
      <c r="G27" s="320"/>
      <c r="H27" s="316"/>
      <c r="I27" s="320"/>
      <c r="J27" s="316"/>
      <c r="K27" s="316"/>
      <c r="L27" s="320"/>
      <c r="M27" s="325"/>
    </row>
    <row r="28" spans="1:13" ht="12.75" customHeight="1">
      <c r="A28" s="347" t="s">
        <v>1</v>
      </c>
      <c r="B28" s="347">
        <v>630</v>
      </c>
      <c r="C28" s="347">
        <v>63003</v>
      </c>
      <c r="D28" s="355" t="s">
        <v>477</v>
      </c>
      <c r="E28" s="318">
        <v>4972576</v>
      </c>
      <c r="F28" s="318"/>
      <c r="G28" s="318"/>
      <c r="H28" s="319"/>
      <c r="I28" s="319"/>
      <c r="J28" s="319"/>
      <c r="K28" s="321">
        <v>50000</v>
      </c>
      <c r="L28" s="318">
        <v>1759249</v>
      </c>
      <c r="M28" s="355" t="s">
        <v>309</v>
      </c>
    </row>
    <row r="29" spans="1:13" ht="12.75">
      <c r="A29" s="347"/>
      <c r="B29" s="347"/>
      <c r="C29" s="347"/>
      <c r="D29" s="324"/>
      <c r="E29" s="319"/>
      <c r="F29" s="319"/>
      <c r="G29" s="319"/>
      <c r="H29" s="319"/>
      <c r="I29" s="319"/>
      <c r="J29" s="319"/>
      <c r="K29" s="315"/>
      <c r="L29" s="319"/>
      <c r="M29" s="324"/>
    </row>
    <row r="30" spans="1:13" ht="12.75">
      <c r="A30" s="347"/>
      <c r="B30" s="347"/>
      <c r="C30" s="347"/>
      <c r="D30" s="324"/>
      <c r="E30" s="319"/>
      <c r="F30" s="319"/>
      <c r="G30" s="319"/>
      <c r="H30" s="319"/>
      <c r="I30" s="319"/>
      <c r="J30" s="319"/>
      <c r="K30" s="315"/>
      <c r="L30" s="319"/>
      <c r="M30" s="324"/>
    </row>
    <row r="31" spans="1:13" ht="12.75">
      <c r="A31" s="347"/>
      <c r="B31" s="347"/>
      <c r="C31" s="347"/>
      <c r="D31" s="324"/>
      <c r="E31" s="319"/>
      <c r="F31" s="319"/>
      <c r="G31" s="319"/>
      <c r="H31" s="319"/>
      <c r="I31" s="319"/>
      <c r="J31" s="319"/>
      <c r="K31" s="315"/>
      <c r="L31" s="319"/>
      <c r="M31" s="324"/>
    </row>
    <row r="32" spans="1:13" ht="12.75">
      <c r="A32" s="347"/>
      <c r="B32" s="347"/>
      <c r="C32" s="347"/>
      <c r="D32" s="324"/>
      <c r="E32" s="319"/>
      <c r="F32" s="319"/>
      <c r="G32" s="319"/>
      <c r="H32" s="319"/>
      <c r="I32" s="319"/>
      <c r="J32" s="319"/>
      <c r="K32" s="315"/>
      <c r="L32" s="319"/>
      <c r="M32" s="324"/>
    </row>
    <row r="33" spans="1:13" ht="12.75">
      <c r="A33" s="347"/>
      <c r="B33" s="347"/>
      <c r="C33" s="347"/>
      <c r="D33" s="324"/>
      <c r="E33" s="319"/>
      <c r="F33" s="319"/>
      <c r="G33" s="319"/>
      <c r="H33" s="319"/>
      <c r="I33" s="319"/>
      <c r="J33" s="319"/>
      <c r="K33" s="315"/>
      <c r="L33" s="319"/>
      <c r="M33" s="324"/>
    </row>
    <row r="34" spans="1:13" ht="0.75" customHeight="1" thickBot="1">
      <c r="A34" s="347"/>
      <c r="B34" s="347"/>
      <c r="C34" s="347"/>
      <c r="D34" s="324"/>
      <c r="E34" s="319"/>
      <c r="F34" s="319"/>
      <c r="G34" s="319"/>
      <c r="H34" s="319"/>
      <c r="I34" s="319"/>
      <c r="J34" s="319"/>
      <c r="K34" s="315"/>
      <c r="L34" s="319"/>
      <c r="M34" s="324"/>
    </row>
    <row r="35" spans="1:13" ht="11.25" customHeight="1" hidden="1" thickBot="1">
      <c r="A35" s="348"/>
      <c r="B35" s="348"/>
      <c r="C35" s="348"/>
      <c r="D35" s="325"/>
      <c r="E35" s="320"/>
      <c r="F35" s="320"/>
      <c r="G35" s="320"/>
      <c r="H35" s="320"/>
      <c r="I35" s="320"/>
      <c r="J35" s="320"/>
      <c r="K35" s="316"/>
      <c r="L35" s="320"/>
      <c r="M35" s="325"/>
    </row>
    <row r="36" spans="1:13" ht="12.75" customHeight="1">
      <c r="A36" s="346" t="s">
        <v>19</v>
      </c>
      <c r="B36" s="346">
        <v>900</v>
      </c>
      <c r="C36" s="346">
        <v>90001</v>
      </c>
      <c r="D36" s="356" t="s">
        <v>314</v>
      </c>
      <c r="E36" s="318">
        <v>9898000</v>
      </c>
      <c r="F36" s="318">
        <v>3807982</v>
      </c>
      <c r="G36" s="318"/>
      <c r="H36" s="321">
        <v>1445042</v>
      </c>
      <c r="I36" s="359"/>
      <c r="J36" s="321">
        <v>2362940</v>
      </c>
      <c r="K36" s="318"/>
      <c r="L36" s="318">
        <v>0</v>
      </c>
      <c r="M36" s="362" t="s">
        <v>309</v>
      </c>
    </row>
    <row r="37" spans="1:13" ht="12.75">
      <c r="A37" s="347"/>
      <c r="B37" s="347"/>
      <c r="C37" s="347"/>
      <c r="D37" s="357"/>
      <c r="E37" s="319"/>
      <c r="F37" s="319"/>
      <c r="G37" s="319"/>
      <c r="H37" s="315"/>
      <c r="I37" s="360"/>
      <c r="J37" s="315"/>
      <c r="K37" s="319"/>
      <c r="L37" s="319"/>
      <c r="M37" s="363"/>
    </row>
    <row r="38" spans="1:13" ht="6" customHeight="1" thickBot="1">
      <c r="A38" s="348"/>
      <c r="B38" s="348"/>
      <c r="C38" s="348"/>
      <c r="D38" s="358"/>
      <c r="E38" s="320"/>
      <c r="F38" s="320"/>
      <c r="G38" s="320"/>
      <c r="H38" s="316"/>
      <c r="I38" s="361"/>
      <c r="J38" s="316"/>
      <c r="K38" s="320"/>
      <c r="L38" s="320"/>
      <c r="M38" s="364"/>
    </row>
    <row r="39" spans="1:13" ht="12.75" customHeight="1">
      <c r="A39" s="346" t="s">
        <v>22</v>
      </c>
      <c r="B39" s="346">
        <v>921</v>
      </c>
      <c r="C39" s="346">
        <v>92195</v>
      </c>
      <c r="D39" s="365" t="s">
        <v>478</v>
      </c>
      <c r="E39" s="318">
        <v>7389554</v>
      </c>
      <c r="F39" s="318">
        <v>3477502</v>
      </c>
      <c r="G39" s="321">
        <v>34775</v>
      </c>
      <c r="H39" s="321">
        <v>486850</v>
      </c>
      <c r="I39" s="368"/>
      <c r="J39" s="321">
        <v>2955877</v>
      </c>
      <c r="K39" s="321"/>
      <c r="L39" s="321">
        <v>1272888</v>
      </c>
      <c r="M39" s="362" t="s">
        <v>309</v>
      </c>
    </row>
    <row r="40" spans="1:13" ht="12.75">
      <c r="A40" s="347"/>
      <c r="B40" s="347"/>
      <c r="C40" s="347"/>
      <c r="D40" s="366"/>
      <c r="E40" s="319"/>
      <c r="F40" s="319"/>
      <c r="G40" s="315"/>
      <c r="H40" s="315"/>
      <c r="I40" s="369"/>
      <c r="J40" s="315"/>
      <c r="K40" s="315"/>
      <c r="L40" s="315"/>
      <c r="M40" s="363"/>
    </row>
    <row r="41" spans="1:13" ht="12.75">
      <c r="A41" s="347"/>
      <c r="B41" s="347"/>
      <c r="C41" s="347"/>
      <c r="D41" s="366"/>
      <c r="E41" s="319"/>
      <c r="F41" s="319"/>
      <c r="G41" s="315"/>
      <c r="H41" s="315"/>
      <c r="I41" s="369"/>
      <c r="J41" s="315"/>
      <c r="K41" s="315"/>
      <c r="L41" s="315"/>
      <c r="M41" s="363"/>
    </row>
    <row r="42" spans="1:13" ht="9" customHeight="1" thickBot="1">
      <c r="A42" s="347"/>
      <c r="B42" s="347"/>
      <c r="C42" s="347"/>
      <c r="D42" s="366"/>
      <c r="E42" s="319"/>
      <c r="F42" s="319"/>
      <c r="G42" s="315"/>
      <c r="H42" s="315"/>
      <c r="I42" s="369"/>
      <c r="J42" s="315"/>
      <c r="K42" s="315"/>
      <c r="L42" s="315"/>
      <c r="M42" s="363"/>
    </row>
    <row r="43" spans="1:13" ht="6" customHeight="1" hidden="1" thickBot="1">
      <c r="A43" s="348"/>
      <c r="B43" s="348"/>
      <c r="C43" s="348"/>
      <c r="D43" s="367"/>
      <c r="E43" s="320"/>
      <c r="F43" s="320"/>
      <c r="G43" s="316"/>
      <c r="H43" s="316"/>
      <c r="I43" s="370"/>
      <c r="J43" s="316"/>
      <c r="K43" s="316"/>
      <c r="L43" s="316"/>
      <c r="M43" s="364"/>
    </row>
    <row r="44" spans="1:13" ht="12.75" customHeight="1">
      <c r="A44" s="346" t="s">
        <v>24</v>
      </c>
      <c r="B44" s="346">
        <v>921</v>
      </c>
      <c r="C44" s="346">
        <v>92195</v>
      </c>
      <c r="D44" s="356" t="s">
        <v>438</v>
      </c>
      <c r="E44" s="321">
        <v>200000</v>
      </c>
      <c r="F44" s="321"/>
      <c r="G44" s="321"/>
      <c r="H44" s="321"/>
      <c r="I44" s="368"/>
      <c r="J44" s="321"/>
      <c r="K44" s="321">
        <v>16208</v>
      </c>
      <c r="L44" s="321">
        <v>176472</v>
      </c>
      <c r="M44" s="371" t="s">
        <v>309</v>
      </c>
    </row>
    <row r="45" spans="1:13" ht="12.75">
      <c r="A45" s="347"/>
      <c r="B45" s="347"/>
      <c r="C45" s="347"/>
      <c r="D45" s="357"/>
      <c r="E45" s="315"/>
      <c r="F45" s="315"/>
      <c r="G45" s="315"/>
      <c r="H45" s="315"/>
      <c r="I45" s="369"/>
      <c r="J45" s="315"/>
      <c r="K45" s="315"/>
      <c r="L45" s="315"/>
      <c r="M45" s="372"/>
    </row>
    <row r="46" spans="1:13" ht="13.5" thickBot="1">
      <c r="A46" s="348"/>
      <c r="B46" s="348"/>
      <c r="C46" s="348"/>
      <c r="D46" s="358"/>
      <c r="E46" s="316"/>
      <c r="F46" s="316"/>
      <c r="G46" s="316"/>
      <c r="H46" s="316"/>
      <c r="I46" s="370"/>
      <c r="J46" s="316"/>
      <c r="K46" s="316"/>
      <c r="L46" s="316"/>
      <c r="M46" s="373"/>
    </row>
    <row r="47" spans="1:13" ht="12.75" customHeight="1">
      <c r="A47" s="346" t="s">
        <v>31</v>
      </c>
      <c r="B47" s="346">
        <v>921</v>
      </c>
      <c r="C47" s="346">
        <v>92195</v>
      </c>
      <c r="D47" s="356" t="s">
        <v>442</v>
      </c>
      <c r="E47" s="321">
        <v>150000</v>
      </c>
      <c r="F47" s="321"/>
      <c r="G47" s="321"/>
      <c r="H47" s="321"/>
      <c r="I47" s="368"/>
      <c r="J47" s="321"/>
      <c r="K47" s="321">
        <v>10610</v>
      </c>
      <c r="L47" s="321">
        <v>136340</v>
      </c>
      <c r="M47" s="362" t="s">
        <v>309</v>
      </c>
    </row>
    <row r="48" spans="1:13" ht="12.75">
      <c r="A48" s="347"/>
      <c r="B48" s="347"/>
      <c r="C48" s="347"/>
      <c r="D48" s="357"/>
      <c r="E48" s="315"/>
      <c r="F48" s="315"/>
      <c r="G48" s="315"/>
      <c r="H48" s="315"/>
      <c r="I48" s="369"/>
      <c r="J48" s="315"/>
      <c r="K48" s="315"/>
      <c r="L48" s="315"/>
      <c r="M48" s="363"/>
    </row>
    <row r="49" spans="1:13" ht="6" customHeight="1" thickBot="1">
      <c r="A49" s="348"/>
      <c r="B49" s="348"/>
      <c r="C49" s="348"/>
      <c r="D49" s="358"/>
      <c r="E49" s="316"/>
      <c r="F49" s="316"/>
      <c r="G49" s="316"/>
      <c r="H49" s="316"/>
      <c r="I49" s="370"/>
      <c r="J49" s="316"/>
      <c r="K49" s="316"/>
      <c r="L49" s="316"/>
      <c r="M49" s="364"/>
    </row>
    <row r="50" spans="1:13" ht="16.5" thickBot="1">
      <c r="A50" s="374" t="s">
        <v>134</v>
      </c>
      <c r="B50" s="375"/>
      <c r="C50" s="375"/>
      <c r="D50" s="376"/>
      <c r="E50" s="289">
        <f>SUM(E9:E47)</f>
        <v>40772921</v>
      </c>
      <c r="F50" s="289">
        <f>SUM(F9:F47)</f>
        <v>12116056</v>
      </c>
      <c r="G50" s="289">
        <f>SUM(G9:G47)</f>
        <v>83082</v>
      </c>
      <c r="H50" s="289">
        <f>SUM(H9:H47)</f>
        <v>2608171</v>
      </c>
      <c r="I50" s="290"/>
      <c r="J50" s="289">
        <f>SUM(J9:J47)</f>
        <v>9424803</v>
      </c>
      <c r="K50" s="289">
        <f>SUM(K9:K47)</f>
        <v>646175</v>
      </c>
      <c r="L50" s="289">
        <f>SUM(L9:L47)</f>
        <v>3980406</v>
      </c>
      <c r="M50" s="291" t="s">
        <v>51</v>
      </c>
    </row>
  </sheetData>
  <mergeCells count="121">
    <mergeCell ref="A50:D50"/>
    <mergeCell ref="J47:J49"/>
    <mergeCell ref="K47:K49"/>
    <mergeCell ref="L47:L49"/>
    <mergeCell ref="I47:I49"/>
    <mergeCell ref="E47:E49"/>
    <mergeCell ref="F47:F49"/>
    <mergeCell ref="G47:G49"/>
    <mergeCell ref="H47:H49"/>
    <mergeCell ref="A47:A49"/>
    <mergeCell ref="B47:B49"/>
    <mergeCell ref="C47:C49"/>
    <mergeCell ref="D47:D49"/>
    <mergeCell ref="J44:J46"/>
    <mergeCell ref="I44:I46"/>
    <mergeCell ref="E44:E46"/>
    <mergeCell ref="F44:F46"/>
    <mergeCell ref="G44:G46"/>
    <mergeCell ref="H44:H46"/>
    <mergeCell ref="K44:K46"/>
    <mergeCell ref="L44:L46"/>
    <mergeCell ref="M47:M49"/>
    <mergeCell ref="M44:M46"/>
    <mergeCell ref="A44:A46"/>
    <mergeCell ref="B44:B46"/>
    <mergeCell ref="C44:C46"/>
    <mergeCell ref="D44:D46"/>
    <mergeCell ref="J39:J43"/>
    <mergeCell ref="K39:K43"/>
    <mergeCell ref="L39:L43"/>
    <mergeCell ref="M39:M43"/>
    <mergeCell ref="M36:M38"/>
    <mergeCell ref="A39:A43"/>
    <mergeCell ref="B39:B43"/>
    <mergeCell ref="C39:C43"/>
    <mergeCell ref="D39:D43"/>
    <mergeCell ref="E39:E43"/>
    <mergeCell ref="F39:F43"/>
    <mergeCell ref="G39:G43"/>
    <mergeCell ref="H39:H43"/>
    <mergeCell ref="I39:I43"/>
    <mergeCell ref="I36:I38"/>
    <mergeCell ref="J36:J38"/>
    <mergeCell ref="K36:K38"/>
    <mergeCell ref="L36:L38"/>
    <mergeCell ref="E36:E38"/>
    <mergeCell ref="F36:F38"/>
    <mergeCell ref="G36:G38"/>
    <mergeCell ref="H36:H38"/>
    <mergeCell ref="A36:A38"/>
    <mergeCell ref="B36:B38"/>
    <mergeCell ref="C36:C38"/>
    <mergeCell ref="D36:D38"/>
    <mergeCell ref="J28:J35"/>
    <mergeCell ref="K28:K35"/>
    <mergeCell ref="L28:L35"/>
    <mergeCell ref="M28:M35"/>
    <mergeCell ref="M22:M27"/>
    <mergeCell ref="A28:A35"/>
    <mergeCell ref="B28:B35"/>
    <mergeCell ref="C28:C35"/>
    <mergeCell ref="D28:D35"/>
    <mergeCell ref="E28:E35"/>
    <mergeCell ref="F28:F35"/>
    <mergeCell ref="G28:G35"/>
    <mergeCell ref="H28:H35"/>
    <mergeCell ref="I28:I35"/>
    <mergeCell ref="I22:I27"/>
    <mergeCell ref="J22:J27"/>
    <mergeCell ref="K22:K27"/>
    <mergeCell ref="L22:L27"/>
    <mergeCell ref="E22:E27"/>
    <mergeCell ref="F22:F27"/>
    <mergeCell ref="G22:G27"/>
    <mergeCell ref="H22:H27"/>
    <mergeCell ref="A22:A27"/>
    <mergeCell ref="B22:B27"/>
    <mergeCell ref="C22:C27"/>
    <mergeCell ref="D22:D27"/>
    <mergeCell ref="J14:J21"/>
    <mergeCell ref="K14:K21"/>
    <mergeCell ref="L14:L21"/>
    <mergeCell ref="M14:M21"/>
    <mergeCell ref="M9:M13"/>
    <mergeCell ref="A14:A21"/>
    <mergeCell ref="B14:B21"/>
    <mergeCell ref="C14:C21"/>
    <mergeCell ref="D14:D21"/>
    <mergeCell ref="E14:E21"/>
    <mergeCell ref="F14:F21"/>
    <mergeCell ref="G14:G21"/>
    <mergeCell ref="H14:H21"/>
    <mergeCell ref="I14:I21"/>
    <mergeCell ref="I9:I13"/>
    <mergeCell ref="J9:J13"/>
    <mergeCell ref="K9:K13"/>
    <mergeCell ref="L9:L13"/>
    <mergeCell ref="E9:E13"/>
    <mergeCell ref="F9:F13"/>
    <mergeCell ref="G9:G13"/>
    <mergeCell ref="H9:H13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A9:A13"/>
    <mergeCell ref="B9:B13"/>
    <mergeCell ref="C9:C13"/>
    <mergeCell ref="K4:K7"/>
    <mergeCell ref="G4:J4"/>
    <mergeCell ref="G5:G7"/>
    <mergeCell ref="H5:H7"/>
    <mergeCell ref="I5:I7"/>
    <mergeCell ref="J5:J7"/>
    <mergeCell ref="D9:D13"/>
  </mergeCells>
  <printOptions horizontalCentered="1"/>
  <pageMargins left="0.5" right="0.3937007874015748" top="0.78" bottom="0.79" header="0.28" footer="0.35"/>
  <pageSetup fitToHeight="1" fitToWidth="1" horizontalDpi="600" verticalDpi="600" orientation="landscape" paperSize="9" scale="71" r:id="rId1"/>
  <headerFooter alignWithMargins="0">
    <oddHeader>&amp;R&amp;9Załącznik nr &amp;A
do uchwały Rady Miejskiej w Szczyrku 
nr XXIV/107/2007
z dnia 28.12.2007r.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F34"/>
  <sheetViews>
    <sheetView workbookViewId="0" topLeftCell="A1">
      <selection activeCell="E13" sqref="E13"/>
    </sheetView>
  </sheetViews>
  <sheetFormatPr defaultColWidth="9.00390625" defaultRowHeight="12.75"/>
  <cols>
    <col min="1" max="1" width="3.125" style="2" customWidth="1"/>
    <col min="2" max="2" width="5.00390625" style="2" customWidth="1"/>
    <col min="3" max="3" width="6.125" style="2" customWidth="1"/>
    <col min="4" max="4" width="17.125" style="2" customWidth="1"/>
    <col min="5" max="5" width="9.25390625" style="2" customWidth="1"/>
    <col min="6" max="6" width="9.375" style="2" customWidth="1"/>
    <col min="7" max="7" width="7.875" style="2" customWidth="1"/>
    <col min="8" max="8" width="8.625" style="2" customWidth="1"/>
    <col min="9" max="9" width="10.125" style="2" customWidth="1"/>
    <col min="10" max="10" width="11.125" style="2" customWidth="1"/>
    <col min="11" max="16384" width="9.125" style="2" customWidth="1"/>
  </cols>
  <sheetData>
    <row r="1" spans="1:10" ht="18">
      <c r="A1" s="326" t="s">
        <v>482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10" ht="10.5" customHeight="1">
      <c r="A2" s="16"/>
      <c r="B2" s="16"/>
      <c r="C2" s="16"/>
      <c r="D2" s="16"/>
      <c r="E2" s="16"/>
      <c r="F2" s="16"/>
      <c r="G2" s="16"/>
      <c r="H2" s="16"/>
      <c r="I2" s="16"/>
      <c r="J2" s="11" t="s">
        <v>43</v>
      </c>
    </row>
    <row r="3" spans="1:10" s="59" customFormat="1" ht="19.5" customHeight="1">
      <c r="A3" s="377" t="s">
        <v>64</v>
      </c>
      <c r="B3" s="377" t="s">
        <v>2</v>
      </c>
      <c r="C3" s="377" t="s">
        <v>42</v>
      </c>
      <c r="D3" s="378" t="s">
        <v>45</v>
      </c>
      <c r="E3" s="378" t="s">
        <v>135</v>
      </c>
      <c r="F3" s="378" t="s">
        <v>89</v>
      </c>
      <c r="G3" s="378"/>
      <c r="H3" s="378"/>
      <c r="I3" s="378"/>
      <c r="J3" s="378" t="s">
        <v>140</v>
      </c>
    </row>
    <row r="4" spans="1:10" s="59" customFormat="1" ht="19.5" customHeight="1">
      <c r="A4" s="377"/>
      <c r="B4" s="377"/>
      <c r="C4" s="377"/>
      <c r="D4" s="378"/>
      <c r="E4" s="378"/>
      <c r="F4" s="378" t="s">
        <v>492</v>
      </c>
      <c r="G4" s="378" t="s">
        <v>173</v>
      </c>
      <c r="H4" s="378"/>
      <c r="I4" s="378"/>
      <c r="J4" s="378"/>
    </row>
    <row r="5" spans="1:10" s="59" customFormat="1" ht="29.25" customHeight="1">
      <c r="A5" s="377"/>
      <c r="B5" s="377"/>
      <c r="C5" s="377"/>
      <c r="D5" s="378"/>
      <c r="E5" s="378"/>
      <c r="F5" s="378"/>
      <c r="G5" s="378" t="s">
        <v>141</v>
      </c>
      <c r="H5" s="378" t="s">
        <v>128</v>
      </c>
      <c r="I5" s="378" t="s">
        <v>129</v>
      </c>
      <c r="J5" s="378"/>
    </row>
    <row r="6" spans="1:10" s="59" customFormat="1" ht="19.5" customHeight="1">
      <c r="A6" s="377"/>
      <c r="B6" s="377"/>
      <c r="C6" s="377"/>
      <c r="D6" s="378"/>
      <c r="E6" s="378"/>
      <c r="F6" s="378"/>
      <c r="G6" s="378"/>
      <c r="H6" s="378"/>
      <c r="I6" s="378"/>
      <c r="J6" s="378"/>
    </row>
    <row r="7" spans="1:10" s="59" customFormat="1" ht="20.25" customHeight="1">
      <c r="A7" s="377"/>
      <c r="B7" s="377"/>
      <c r="C7" s="377"/>
      <c r="D7" s="378"/>
      <c r="E7" s="378"/>
      <c r="F7" s="378"/>
      <c r="G7" s="378"/>
      <c r="H7" s="378"/>
      <c r="I7" s="378"/>
      <c r="J7" s="378"/>
    </row>
    <row r="8" spans="1:10" ht="11.25" customHeight="1">
      <c r="A8" s="293">
        <v>1</v>
      </c>
      <c r="B8" s="293">
        <v>2</v>
      </c>
      <c r="C8" s="293">
        <v>3</v>
      </c>
      <c r="D8" s="293">
        <v>4</v>
      </c>
      <c r="E8" s="293">
        <v>5</v>
      </c>
      <c r="F8" s="293">
        <v>6</v>
      </c>
      <c r="G8" s="293">
        <v>7</v>
      </c>
      <c r="H8" s="293">
        <v>8</v>
      </c>
      <c r="I8" s="293">
        <v>9</v>
      </c>
      <c r="J8" s="293">
        <v>10</v>
      </c>
    </row>
    <row r="9" spans="1:10" ht="45.75" customHeight="1">
      <c r="A9" s="293" t="s">
        <v>12</v>
      </c>
      <c r="B9" s="294" t="s">
        <v>193</v>
      </c>
      <c r="C9" s="294" t="s">
        <v>484</v>
      </c>
      <c r="D9" s="297" t="s">
        <v>480</v>
      </c>
      <c r="E9" s="296">
        <v>70000</v>
      </c>
      <c r="F9" s="296">
        <v>70000</v>
      </c>
      <c r="G9" s="296">
        <v>70000</v>
      </c>
      <c r="H9" s="296">
        <v>0</v>
      </c>
      <c r="I9" s="296">
        <v>0</v>
      </c>
      <c r="J9" s="295" t="s">
        <v>309</v>
      </c>
    </row>
    <row r="10" spans="1:10" ht="22.5">
      <c r="A10" s="293" t="s">
        <v>13</v>
      </c>
      <c r="B10" s="294">
        <v>600</v>
      </c>
      <c r="C10" s="294">
        <v>60016</v>
      </c>
      <c r="D10" s="295" t="s">
        <v>510</v>
      </c>
      <c r="E10" s="296">
        <v>70000</v>
      </c>
      <c r="F10" s="296">
        <v>70000</v>
      </c>
      <c r="G10" s="296">
        <v>70000</v>
      </c>
      <c r="H10" s="296">
        <v>0</v>
      </c>
      <c r="I10" s="296">
        <v>0</v>
      </c>
      <c r="J10" s="295" t="s">
        <v>309</v>
      </c>
    </row>
    <row r="11" spans="1:10" ht="22.5">
      <c r="A11" s="293" t="s">
        <v>14</v>
      </c>
      <c r="B11" s="294">
        <v>600</v>
      </c>
      <c r="C11" s="294">
        <v>60016</v>
      </c>
      <c r="D11" s="297" t="s">
        <v>503</v>
      </c>
      <c r="E11" s="296">
        <v>180000</v>
      </c>
      <c r="F11" s="296">
        <v>180000</v>
      </c>
      <c r="G11" s="296">
        <v>180000</v>
      </c>
      <c r="H11" s="296">
        <v>0</v>
      </c>
      <c r="I11" s="296">
        <v>0</v>
      </c>
      <c r="J11" s="295" t="s">
        <v>309</v>
      </c>
    </row>
    <row r="12" spans="1:10" ht="67.5">
      <c r="A12" s="293" t="s">
        <v>1</v>
      </c>
      <c r="B12" s="294" t="s">
        <v>197</v>
      </c>
      <c r="C12" s="294" t="s">
        <v>386</v>
      </c>
      <c r="D12" s="297" t="s">
        <v>481</v>
      </c>
      <c r="E12" s="296">
        <v>4179882</v>
      </c>
      <c r="F12" s="296">
        <v>4159752</v>
      </c>
      <c r="G12" s="296">
        <v>41598</v>
      </c>
      <c r="H12" s="296">
        <v>582365</v>
      </c>
      <c r="I12" s="296">
        <v>3535789</v>
      </c>
      <c r="J12" s="295" t="s">
        <v>309</v>
      </c>
    </row>
    <row r="13" spans="1:10" ht="103.5" customHeight="1">
      <c r="A13" s="293" t="s">
        <v>19</v>
      </c>
      <c r="B13" s="294" t="s">
        <v>197</v>
      </c>
      <c r="C13" s="294" t="s">
        <v>386</v>
      </c>
      <c r="D13" s="297" t="s">
        <v>511</v>
      </c>
      <c r="E13" s="296">
        <v>9468589</v>
      </c>
      <c r="F13" s="296">
        <v>670820</v>
      </c>
      <c r="G13" s="296">
        <v>6709</v>
      </c>
      <c r="H13" s="296">
        <v>93914</v>
      </c>
      <c r="I13" s="296">
        <v>570197</v>
      </c>
      <c r="J13" s="295" t="s">
        <v>309</v>
      </c>
    </row>
    <row r="14" spans="1:10" ht="22.5" customHeight="1">
      <c r="A14" s="293" t="s">
        <v>22</v>
      </c>
      <c r="B14" s="294">
        <v>700</v>
      </c>
      <c r="C14" s="294">
        <v>70005</v>
      </c>
      <c r="D14" s="297" t="s">
        <v>483</v>
      </c>
      <c r="E14" s="296">
        <v>280000</v>
      </c>
      <c r="F14" s="296">
        <v>280000</v>
      </c>
      <c r="G14" s="296">
        <v>280000</v>
      </c>
      <c r="H14" s="296">
        <v>0</v>
      </c>
      <c r="I14" s="296">
        <v>0</v>
      </c>
      <c r="J14" s="295" t="s">
        <v>309</v>
      </c>
    </row>
    <row r="15" spans="1:10" ht="21" customHeight="1">
      <c r="A15" s="293" t="s">
        <v>24</v>
      </c>
      <c r="B15" s="294" t="s">
        <v>201</v>
      </c>
      <c r="C15" s="294" t="s">
        <v>204</v>
      </c>
      <c r="D15" s="295" t="s">
        <v>368</v>
      </c>
      <c r="E15" s="296">
        <v>120000</v>
      </c>
      <c r="F15" s="296">
        <v>120000</v>
      </c>
      <c r="G15" s="296">
        <v>120000</v>
      </c>
      <c r="H15" s="296">
        <v>0</v>
      </c>
      <c r="I15" s="296">
        <v>0</v>
      </c>
      <c r="J15" s="295" t="s">
        <v>309</v>
      </c>
    </row>
    <row r="16" spans="1:10" ht="33.75">
      <c r="A16" s="293" t="s">
        <v>31</v>
      </c>
      <c r="B16" s="294" t="s">
        <v>212</v>
      </c>
      <c r="C16" s="294" t="s">
        <v>217</v>
      </c>
      <c r="D16" s="295" t="s">
        <v>310</v>
      </c>
      <c r="E16" s="296">
        <v>80000</v>
      </c>
      <c r="F16" s="296">
        <v>80000</v>
      </c>
      <c r="G16" s="296">
        <v>80000</v>
      </c>
      <c r="H16" s="296">
        <v>0</v>
      </c>
      <c r="I16" s="296">
        <v>0</v>
      </c>
      <c r="J16" s="295" t="s">
        <v>309</v>
      </c>
    </row>
    <row r="17" spans="1:10" ht="78.75">
      <c r="A17" s="293" t="s">
        <v>311</v>
      </c>
      <c r="B17" s="294" t="s">
        <v>233</v>
      </c>
      <c r="C17" s="294" t="s">
        <v>234</v>
      </c>
      <c r="D17" s="295" t="s">
        <v>486</v>
      </c>
      <c r="E17" s="296">
        <v>772706</v>
      </c>
      <c r="F17" s="296">
        <v>772706</v>
      </c>
      <c r="G17" s="296"/>
      <c r="H17" s="296">
        <v>772706</v>
      </c>
      <c r="I17" s="296">
        <v>0</v>
      </c>
      <c r="J17" s="295" t="s">
        <v>309</v>
      </c>
    </row>
    <row r="18" spans="1:10" ht="55.5" customHeight="1">
      <c r="A18" s="293" t="s">
        <v>312</v>
      </c>
      <c r="B18" s="294" t="s">
        <v>233</v>
      </c>
      <c r="C18" s="294" t="s">
        <v>234</v>
      </c>
      <c r="D18" s="295" t="s">
        <v>487</v>
      </c>
      <c r="E18" s="296">
        <v>500000</v>
      </c>
      <c r="F18" s="296">
        <v>500000</v>
      </c>
      <c r="G18" s="296"/>
      <c r="H18" s="296">
        <v>500000</v>
      </c>
      <c r="I18" s="296">
        <v>0</v>
      </c>
      <c r="J18" s="295" t="s">
        <v>309</v>
      </c>
    </row>
    <row r="19" spans="1:10" ht="55.5" customHeight="1">
      <c r="A19" s="293">
        <v>11</v>
      </c>
      <c r="B19" s="294" t="s">
        <v>233</v>
      </c>
      <c r="C19" s="294" t="s">
        <v>234</v>
      </c>
      <c r="D19" s="295" t="s">
        <v>502</v>
      </c>
      <c r="E19" s="296">
        <v>50000</v>
      </c>
      <c r="F19" s="296">
        <v>50000</v>
      </c>
      <c r="G19" s="296">
        <v>25000</v>
      </c>
      <c r="H19" s="296">
        <v>25000</v>
      </c>
      <c r="I19" s="296">
        <v>0</v>
      </c>
      <c r="J19" s="295" t="s">
        <v>309</v>
      </c>
    </row>
    <row r="20" spans="1:10" ht="22.5">
      <c r="A20" s="293" t="s">
        <v>354</v>
      </c>
      <c r="B20" s="294" t="s">
        <v>245</v>
      </c>
      <c r="C20" s="294" t="s">
        <v>248</v>
      </c>
      <c r="D20" s="295" t="s">
        <v>488</v>
      </c>
      <c r="E20" s="296">
        <v>20000</v>
      </c>
      <c r="F20" s="296">
        <v>20000</v>
      </c>
      <c r="G20" s="296">
        <v>20000</v>
      </c>
      <c r="H20" s="296"/>
      <c r="I20" s="296">
        <v>0</v>
      </c>
      <c r="J20" s="295"/>
    </row>
    <row r="21" spans="1:10" ht="22.5">
      <c r="A21" s="293" t="s">
        <v>489</v>
      </c>
      <c r="B21" s="294" t="s">
        <v>269</v>
      </c>
      <c r="C21" s="294" t="s">
        <v>271</v>
      </c>
      <c r="D21" s="295" t="s">
        <v>314</v>
      </c>
      <c r="E21" s="296">
        <v>9870000</v>
      </c>
      <c r="F21" s="296">
        <v>3807982</v>
      </c>
      <c r="G21" s="296"/>
      <c r="H21" s="296">
        <v>1445042</v>
      </c>
      <c r="I21" s="296">
        <v>2362940</v>
      </c>
      <c r="J21" s="295" t="s">
        <v>309</v>
      </c>
    </row>
    <row r="22" spans="1:162" s="22" customFormat="1" ht="22.5">
      <c r="A22" s="293" t="s">
        <v>490</v>
      </c>
      <c r="B22" s="294" t="s">
        <v>269</v>
      </c>
      <c r="C22" s="294" t="s">
        <v>277</v>
      </c>
      <c r="D22" s="295" t="s">
        <v>313</v>
      </c>
      <c r="E22" s="296">
        <v>90000</v>
      </c>
      <c r="F22" s="296">
        <v>90000</v>
      </c>
      <c r="G22" s="296">
        <v>90000</v>
      </c>
      <c r="H22" s="296">
        <v>0</v>
      </c>
      <c r="I22" s="296">
        <v>0</v>
      </c>
      <c r="J22" s="295" t="s">
        <v>309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</row>
    <row r="23" spans="1:162" s="22" customFormat="1" ht="67.5">
      <c r="A23" s="293" t="s">
        <v>491</v>
      </c>
      <c r="B23" s="294" t="s">
        <v>280</v>
      </c>
      <c r="C23" s="294" t="s">
        <v>286</v>
      </c>
      <c r="D23" s="295" t="s">
        <v>432</v>
      </c>
      <c r="E23" s="296">
        <v>7389554</v>
      </c>
      <c r="F23" s="296">
        <v>3477502</v>
      </c>
      <c r="G23" s="296">
        <v>34775</v>
      </c>
      <c r="H23" s="296">
        <v>486850</v>
      </c>
      <c r="I23" s="296">
        <v>2955877</v>
      </c>
      <c r="J23" s="295" t="s">
        <v>309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</row>
    <row r="24" spans="1:162" s="22" customFormat="1" ht="56.25">
      <c r="A24" s="293" t="s">
        <v>509</v>
      </c>
      <c r="B24" s="294" t="s">
        <v>287</v>
      </c>
      <c r="C24" s="294" t="s">
        <v>504</v>
      </c>
      <c r="D24" s="295" t="s">
        <v>505</v>
      </c>
      <c r="E24" s="296">
        <v>30000</v>
      </c>
      <c r="F24" s="296">
        <v>30000</v>
      </c>
      <c r="G24" s="296">
        <v>30000</v>
      </c>
      <c r="H24" s="296">
        <v>0</v>
      </c>
      <c r="I24" s="296">
        <v>0</v>
      </c>
      <c r="J24" s="295" t="s">
        <v>309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</row>
    <row r="25" spans="1:162" s="22" customFormat="1" ht="16.5" customHeight="1">
      <c r="A25" s="377" t="s">
        <v>134</v>
      </c>
      <c r="B25" s="377"/>
      <c r="C25" s="377"/>
      <c r="D25" s="377"/>
      <c r="E25" s="298">
        <f>SUM(E9:E24)</f>
        <v>33170731</v>
      </c>
      <c r="F25" s="298">
        <f>SUM(F9:F24)</f>
        <v>14378762</v>
      </c>
      <c r="G25" s="298">
        <f>SUM(G9:G24)</f>
        <v>1048082</v>
      </c>
      <c r="H25" s="298">
        <f>SUM(H10:H23)</f>
        <v>3905877</v>
      </c>
      <c r="I25" s="298">
        <f>SUM(I10:I23)</f>
        <v>9424803</v>
      </c>
      <c r="J25" s="292" t="s">
        <v>51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</row>
    <row r="26" spans="1:162" s="22" customFormat="1" ht="12.75">
      <c r="A26" s="6"/>
      <c r="B26" s="277"/>
      <c r="C26" s="277"/>
      <c r="D26" s="278"/>
      <c r="E26" s="279"/>
      <c r="F26" s="279"/>
      <c r="G26" s="279"/>
      <c r="H26" s="279"/>
      <c r="I26" s="279"/>
      <c r="J26" s="278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</row>
    <row r="27" spans="1:162" s="149" customFormat="1" ht="22.5" customHeight="1">
      <c r="A27" s="379"/>
      <c r="B27" s="379"/>
      <c r="C27" s="379"/>
      <c r="D27" s="379"/>
      <c r="E27" s="281"/>
      <c r="F27" s="281"/>
      <c r="G27" s="281"/>
      <c r="H27" s="281"/>
      <c r="I27" s="281"/>
      <c r="J27" s="280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</row>
    <row r="29" ht="12.75">
      <c r="I29" s="7"/>
    </row>
    <row r="30" ht="12.75">
      <c r="I30" s="7"/>
    </row>
    <row r="34" ht="12.75">
      <c r="A34" s="88"/>
    </row>
  </sheetData>
  <mergeCells count="15">
    <mergeCell ref="A27:D27"/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25:D25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&amp;A
do uchwały Rady Miejskiej w Szczyrku 
nr XXIV/107/2007
z dnia 28.12.2007r.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49">
      <selection activeCell="C68" sqref="C68:Q68"/>
    </sheetView>
  </sheetViews>
  <sheetFormatPr defaultColWidth="9.00390625" defaultRowHeight="12.75"/>
  <cols>
    <col min="1" max="1" width="3.625" style="15" bestFit="1" customWidth="1"/>
    <col min="2" max="2" width="22.375" style="15" customWidth="1"/>
    <col min="3" max="3" width="12.375" style="15" customWidth="1"/>
    <col min="4" max="4" width="11.125" style="15" customWidth="1"/>
    <col min="5" max="5" width="9.25390625" style="15" customWidth="1"/>
    <col min="6" max="6" width="9.125" style="15" customWidth="1"/>
    <col min="7" max="7" width="7.625" style="15" customWidth="1"/>
    <col min="8" max="8" width="7.875" style="15" customWidth="1"/>
    <col min="9" max="9" width="8.75390625" style="15" customWidth="1"/>
    <col min="10" max="11" width="7.75390625" style="15" customWidth="1"/>
    <col min="12" max="12" width="9.625" style="15" customWidth="1"/>
    <col min="13" max="13" width="11.2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625" style="15" customWidth="1"/>
    <col min="18" max="16384" width="10.25390625" style="15" customWidth="1"/>
  </cols>
  <sheetData>
    <row r="1" ht="11.25">
      <c r="C1" s="15" t="s">
        <v>445</v>
      </c>
    </row>
    <row r="2" ht="12" thickBot="1"/>
    <row r="3" spans="1:17" ht="12" customHeight="1" thickBot="1">
      <c r="A3" s="392" t="s">
        <v>64</v>
      </c>
      <c r="B3" s="395" t="s">
        <v>90</v>
      </c>
      <c r="C3" s="398" t="s">
        <v>91</v>
      </c>
      <c r="D3" s="398" t="s">
        <v>443</v>
      </c>
      <c r="E3" s="398" t="s">
        <v>444</v>
      </c>
      <c r="F3" s="401" t="s">
        <v>5</v>
      </c>
      <c r="G3" s="402"/>
      <c r="H3" s="401" t="s">
        <v>89</v>
      </c>
      <c r="I3" s="406"/>
      <c r="J3" s="406"/>
      <c r="K3" s="406"/>
      <c r="L3" s="406"/>
      <c r="M3" s="406"/>
      <c r="N3" s="406"/>
      <c r="O3" s="406"/>
      <c r="P3" s="406"/>
      <c r="Q3" s="402"/>
    </row>
    <row r="4" spans="1:17" ht="12" thickBot="1">
      <c r="A4" s="393"/>
      <c r="B4" s="396"/>
      <c r="C4" s="399"/>
      <c r="D4" s="403"/>
      <c r="E4" s="403"/>
      <c r="F4" s="233" t="s">
        <v>393</v>
      </c>
      <c r="G4" s="233" t="s">
        <v>393</v>
      </c>
      <c r="H4" s="401" t="s">
        <v>394</v>
      </c>
      <c r="I4" s="406"/>
      <c r="J4" s="406"/>
      <c r="K4" s="406"/>
      <c r="L4" s="406"/>
      <c r="M4" s="406"/>
      <c r="N4" s="406"/>
      <c r="O4" s="406"/>
      <c r="P4" s="406"/>
      <c r="Q4" s="402"/>
    </row>
    <row r="5" spans="1:17" ht="11.25" customHeight="1" thickBot="1">
      <c r="A5" s="393"/>
      <c r="B5" s="396"/>
      <c r="C5" s="399"/>
      <c r="D5" s="403"/>
      <c r="E5" s="403"/>
      <c r="F5" s="233" t="s">
        <v>395</v>
      </c>
      <c r="G5" s="233" t="s">
        <v>396</v>
      </c>
      <c r="H5" s="407" t="s">
        <v>93</v>
      </c>
      <c r="I5" s="401" t="s">
        <v>94</v>
      </c>
      <c r="J5" s="406"/>
      <c r="K5" s="406"/>
      <c r="L5" s="406"/>
      <c r="M5" s="406"/>
      <c r="N5" s="406"/>
      <c r="O5" s="406"/>
      <c r="P5" s="406"/>
      <c r="Q5" s="402"/>
    </row>
    <row r="6" spans="1:17" ht="11.25" customHeight="1" thickBot="1">
      <c r="A6" s="393"/>
      <c r="B6" s="396"/>
      <c r="C6" s="399"/>
      <c r="D6" s="403"/>
      <c r="E6" s="403"/>
      <c r="F6" s="234"/>
      <c r="G6" s="234"/>
      <c r="H6" s="408"/>
      <c r="I6" s="401" t="s">
        <v>95</v>
      </c>
      <c r="J6" s="406"/>
      <c r="K6" s="406"/>
      <c r="L6" s="402"/>
      <c r="M6" s="401" t="s">
        <v>92</v>
      </c>
      <c r="N6" s="406"/>
      <c r="O6" s="406"/>
      <c r="P6" s="406"/>
      <c r="Q6" s="402"/>
    </row>
    <row r="7" spans="1:17" ht="11.25" customHeight="1" thickBot="1">
      <c r="A7" s="393"/>
      <c r="B7" s="396"/>
      <c r="C7" s="399"/>
      <c r="D7" s="403"/>
      <c r="E7" s="403"/>
      <c r="F7" s="234"/>
      <c r="G7" s="234"/>
      <c r="H7" s="408"/>
      <c r="I7" s="407" t="s">
        <v>96</v>
      </c>
      <c r="J7" s="401" t="s">
        <v>97</v>
      </c>
      <c r="K7" s="406"/>
      <c r="L7" s="402"/>
      <c r="M7" s="407" t="s">
        <v>98</v>
      </c>
      <c r="N7" s="410" t="s">
        <v>97</v>
      </c>
      <c r="O7" s="411"/>
      <c r="P7" s="411"/>
      <c r="Q7" s="412"/>
    </row>
    <row r="8" spans="1:17" ht="14.25" customHeight="1">
      <c r="A8" s="393"/>
      <c r="B8" s="396"/>
      <c r="C8" s="399"/>
      <c r="D8" s="403"/>
      <c r="E8" s="403"/>
      <c r="F8" s="234"/>
      <c r="G8" s="234"/>
      <c r="H8" s="408"/>
      <c r="I8" s="408"/>
      <c r="J8" s="233" t="s">
        <v>118</v>
      </c>
      <c r="K8" s="407" t="s">
        <v>99</v>
      </c>
      <c r="L8" s="407" t="s">
        <v>100</v>
      </c>
      <c r="M8" s="408"/>
      <c r="N8" s="407" t="s">
        <v>101</v>
      </c>
      <c r="O8" s="233" t="s">
        <v>118</v>
      </c>
      <c r="P8" s="407" t="s">
        <v>99</v>
      </c>
      <c r="Q8" s="407" t="s">
        <v>102</v>
      </c>
    </row>
    <row r="9" spans="1:17" ht="12.75" customHeight="1" thickBot="1">
      <c r="A9" s="394"/>
      <c r="B9" s="397"/>
      <c r="C9" s="400"/>
      <c r="D9" s="404"/>
      <c r="E9" s="405"/>
      <c r="F9" s="235"/>
      <c r="G9" s="235"/>
      <c r="H9" s="409"/>
      <c r="I9" s="409"/>
      <c r="J9" s="236" t="s">
        <v>397</v>
      </c>
      <c r="K9" s="409"/>
      <c r="L9" s="409"/>
      <c r="M9" s="409"/>
      <c r="N9" s="409"/>
      <c r="O9" s="236" t="s">
        <v>397</v>
      </c>
      <c r="P9" s="409"/>
      <c r="Q9" s="409"/>
    </row>
    <row r="10" spans="1:17" ht="15" customHeight="1" thickBot="1">
      <c r="A10" s="237">
        <v>1</v>
      </c>
      <c r="B10" s="238">
        <v>2</v>
      </c>
      <c r="C10" s="238">
        <v>3</v>
      </c>
      <c r="D10" s="238">
        <v>4</v>
      </c>
      <c r="E10" s="238">
        <v>5</v>
      </c>
      <c r="F10" s="238">
        <v>6</v>
      </c>
      <c r="G10" s="238">
        <v>7</v>
      </c>
      <c r="H10" s="238">
        <v>8</v>
      </c>
      <c r="I10" s="238">
        <v>9</v>
      </c>
      <c r="J10" s="238">
        <v>10</v>
      </c>
      <c r="K10" s="238">
        <v>11</v>
      </c>
      <c r="L10" s="238">
        <v>12</v>
      </c>
      <c r="M10" s="238">
        <v>13</v>
      </c>
      <c r="N10" s="238">
        <v>14</v>
      </c>
      <c r="O10" s="238">
        <v>15</v>
      </c>
      <c r="P10" s="238">
        <v>16</v>
      </c>
      <c r="Q10" s="238">
        <v>17</v>
      </c>
    </row>
    <row r="11" spans="1:17" s="178" customFormat="1" ht="12" thickBot="1">
      <c r="A11" s="380" t="s">
        <v>12</v>
      </c>
      <c r="B11" s="239" t="s">
        <v>104</v>
      </c>
      <c r="C11" s="385" t="s">
        <v>399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7"/>
    </row>
    <row r="12" spans="1:17" ht="12" thickBot="1">
      <c r="A12" s="382"/>
      <c r="B12" s="239" t="s">
        <v>105</v>
      </c>
      <c r="C12" s="385" t="s">
        <v>400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7"/>
    </row>
    <row r="13" spans="1:17" ht="12" thickBot="1">
      <c r="A13" s="382"/>
      <c r="B13" s="239" t="s">
        <v>106</v>
      </c>
      <c r="C13" s="385" t="s">
        <v>401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7"/>
    </row>
    <row r="14" spans="1:17" ht="12" thickBot="1">
      <c r="A14" s="382"/>
      <c r="B14" s="239" t="s">
        <v>402</v>
      </c>
      <c r="C14" s="385" t="s">
        <v>403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7"/>
    </row>
    <row r="15" spans="1:17" ht="12" thickBot="1">
      <c r="A15" s="382"/>
      <c r="B15" s="239" t="s">
        <v>107</v>
      </c>
      <c r="C15" s="385" t="s">
        <v>404</v>
      </c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7"/>
    </row>
    <row r="16" spans="1:17" ht="11.25">
      <c r="A16" s="382"/>
      <c r="B16" s="388" t="s">
        <v>405</v>
      </c>
      <c r="C16" s="388"/>
      <c r="D16" s="241" t="s">
        <v>406</v>
      </c>
      <c r="E16" s="390">
        <v>4159752</v>
      </c>
      <c r="F16" s="390">
        <v>623963</v>
      </c>
      <c r="G16" s="390">
        <v>3535789</v>
      </c>
      <c r="H16" s="390">
        <v>4159752</v>
      </c>
      <c r="I16" s="390">
        <v>623963</v>
      </c>
      <c r="J16" s="390">
        <v>582365</v>
      </c>
      <c r="K16" s="390"/>
      <c r="L16" s="390">
        <v>41598</v>
      </c>
      <c r="M16" s="390">
        <v>3535789</v>
      </c>
      <c r="N16" s="390">
        <v>3535789</v>
      </c>
      <c r="O16" s="413"/>
      <c r="P16" s="413"/>
      <c r="Q16" s="413"/>
    </row>
    <row r="17" spans="1:17" ht="12" thickBot="1">
      <c r="A17" s="382"/>
      <c r="B17" s="389"/>
      <c r="C17" s="389"/>
      <c r="D17" s="242" t="s">
        <v>407</v>
      </c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414"/>
      <c r="P17" s="414"/>
      <c r="Q17" s="414"/>
    </row>
    <row r="18" spans="1:17" ht="12" thickBot="1">
      <c r="A18" s="384"/>
      <c r="B18" s="239" t="s">
        <v>408</v>
      </c>
      <c r="C18" s="239"/>
      <c r="D18" s="243"/>
      <c r="E18" s="244" t="s">
        <v>409</v>
      </c>
      <c r="F18" s="245">
        <v>623963</v>
      </c>
      <c r="G18" s="244" t="s">
        <v>410</v>
      </c>
      <c r="H18" s="244" t="s">
        <v>409</v>
      </c>
      <c r="I18" s="245">
        <v>623963</v>
      </c>
      <c r="J18" s="245">
        <v>582365</v>
      </c>
      <c r="K18" s="244"/>
      <c r="L18" s="245">
        <v>41598</v>
      </c>
      <c r="M18" s="244" t="s">
        <v>410</v>
      </c>
      <c r="N18" s="244" t="s">
        <v>410</v>
      </c>
      <c r="O18" s="243"/>
      <c r="P18" s="243"/>
      <c r="Q18" s="243"/>
    </row>
    <row r="19" spans="1:17" ht="12" thickBot="1">
      <c r="A19" s="380" t="s">
        <v>13</v>
      </c>
      <c r="B19" s="240" t="s">
        <v>104</v>
      </c>
      <c r="C19" s="385" t="s">
        <v>411</v>
      </c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7"/>
    </row>
    <row r="20" spans="1:17" ht="12" thickBot="1">
      <c r="A20" s="382"/>
      <c r="B20" s="239" t="s">
        <v>412</v>
      </c>
      <c r="C20" s="385" t="s">
        <v>400</v>
      </c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7"/>
    </row>
    <row r="21" spans="1:17" ht="12" thickBot="1">
      <c r="A21" s="382"/>
      <c r="B21" s="239" t="s">
        <v>106</v>
      </c>
      <c r="C21" s="385" t="s">
        <v>413</v>
      </c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7"/>
    </row>
    <row r="22" spans="1:17" ht="12" thickBot="1">
      <c r="A22" s="382"/>
      <c r="B22" s="239" t="s">
        <v>414</v>
      </c>
      <c r="C22" s="385" t="s">
        <v>415</v>
      </c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/>
    </row>
    <row r="23" spans="1:17" ht="12" thickBot="1">
      <c r="A23" s="382"/>
      <c r="B23" s="239" t="s">
        <v>416</v>
      </c>
      <c r="C23" s="385" t="s">
        <v>417</v>
      </c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7"/>
    </row>
    <row r="24" spans="1:17" ht="11.25">
      <c r="A24" s="382"/>
      <c r="B24" s="388" t="s">
        <v>405</v>
      </c>
      <c r="C24" s="388"/>
      <c r="D24" s="241" t="s">
        <v>418</v>
      </c>
      <c r="E24" s="390">
        <v>66100</v>
      </c>
      <c r="F24" s="390">
        <v>9915</v>
      </c>
      <c r="G24" s="390">
        <v>56185</v>
      </c>
      <c r="H24" s="390">
        <v>66100</v>
      </c>
      <c r="I24" s="390">
        <v>9915</v>
      </c>
      <c r="J24" s="390"/>
      <c r="K24" s="390"/>
      <c r="L24" s="390">
        <v>9915</v>
      </c>
      <c r="M24" s="390">
        <v>56185</v>
      </c>
      <c r="N24" s="417"/>
      <c r="O24" s="413"/>
      <c r="P24" s="413"/>
      <c r="Q24" s="417">
        <v>56185</v>
      </c>
    </row>
    <row r="25" spans="1:17" ht="12" thickBot="1">
      <c r="A25" s="382"/>
      <c r="B25" s="389"/>
      <c r="C25" s="389"/>
      <c r="D25" s="242" t="s">
        <v>407</v>
      </c>
      <c r="E25" s="391"/>
      <c r="F25" s="391"/>
      <c r="G25" s="391"/>
      <c r="H25" s="391"/>
      <c r="I25" s="391"/>
      <c r="J25" s="391"/>
      <c r="K25" s="391"/>
      <c r="L25" s="391"/>
      <c r="M25" s="391"/>
      <c r="N25" s="418"/>
      <c r="O25" s="414"/>
      <c r="P25" s="414"/>
      <c r="Q25" s="414"/>
    </row>
    <row r="26" spans="1:17" ht="12" thickBot="1">
      <c r="A26" s="382"/>
      <c r="B26" s="246" t="s">
        <v>419</v>
      </c>
      <c r="C26" s="240"/>
      <c r="D26" s="247"/>
      <c r="E26" s="248">
        <v>0</v>
      </c>
      <c r="F26" s="248">
        <v>0</v>
      </c>
      <c r="G26" s="248">
        <v>0</v>
      </c>
      <c r="H26" s="248">
        <v>0</v>
      </c>
      <c r="I26" s="248">
        <v>0</v>
      </c>
      <c r="J26" s="248"/>
      <c r="K26" s="248"/>
      <c r="L26" s="248"/>
      <c r="M26" s="248">
        <v>0</v>
      </c>
      <c r="N26" s="249">
        <v>0</v>
      </c>
      <c r="O26" s="247"/>
      <c r="P26" s="247"/>
      <c r="Q26" s="247"/>
    </row>
    <row r="27" spans="1:17" ht="12" thickBot="1">
      <c r="A27" s="415"/>
      <c r="B27" s="250" t="s">
        <v>62</v>
      </c>
      <c r="C27" s="251"/>
      <c r="D27" s="247"/>
      <c r="E27" s="249">
        <v>0</v>
      </c>
      <c r="F27" s="249">
        <v>0</v>
      </c>
      <c r="G27" s="249">
        <v>0</v>
      </c>
      <c r="H27" s="249">
        <v>0</v>
      </c>
      <c r="I27" s="249">
        <v>0</v>
      </c>
      <c r="J27" s="249"/>
      <c r="K27" s="249"/>
      <c r="L27" s="249"/>
      <c r="M27" s="249">
        <v>0</v>
      </c>
      <c r="N27" s="249">
        <v>0</v>
      </c>
      <c r="O27" s="247"/>
      <c r="P27" s="247"/>
      <c r="Q27" s="247"/>
    </row>
    <row r="28" spans="1:17" ht="12" thickBot="1">
      <c r="A28" s="416"/>
      <c r="B28" s="250" t="s">
        <v>420</v>
      </c>
      <c r="C28" s="252"/>
      <c r="D28" s="247"/>
      <c r="E28" s="249">
        <v>66100</v>
      </c>
      <c r="F28" s="249">
        <v>9915</v>
      </c>
      <c r="G28" s="249">
        <v>56185</v>
      </c>
      <c r="H28" s="249">
        <v>66100</v>
      </c>
      <c r="I28" s="249">
        <v>9915</v>
      </c>
      <c r="J28" s="249"/>
      <c r="K28" s="249"/>
      <c r="L28" s="249">
        <v>9915</v>
      </c>
      <c r="M28" s="249">
        <v>56185</v>
      </c>
      <c r="N28" s="249"/>
      <c r="O28" s="247"/>
      <c r="P28" s="247"/>
      <c r="Q28" s="249">
        <v>56185</v>
      </c>
    </row>
    <row r="29" spans="1:17" ht="10.5" customHeight="1">
      <c r="A29" s="380" t="s">
        <v>14</v>
      </c>
      <c r="B29" s="419" t="s">
        <v>104</v>
      </c>
      <c r="C29" s="421" t="s">
        <v>421</v>
      </c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3"/>
    </row>
    <row r="30" spans="1:17" ht="1.5" customHeight="1" thickBot="1">
      <c r="A30" s="382"/>
      <c r="B30" s="420"/>
      <c r="C30" s="424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6"/>
    </row>
    <row r="31" spans="1:17" ht="12" thickBot="1">
      <c r="A31" s="382"/>
      <c r="B31" s="239" t="s">
        <v>412</v>
      </c>
      <c r="C31" s="385" t="s">
        <v>400</v>
      </c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7"/>
    </row>
    <row r="32" spans="1:17" ht="12" thickBot="1">
      <c r="A32" s="382"/>
      <c r="B32" s="239" t="s">
        <v>106</v>
      </c>
      <c r="C32" s="385" t="s">
        <v>413</v>
      </c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7"/>
    </row>
    <row r="33" spans="1:17" ht="12" thickBot="1">
      <c r="A33" s="382"/>
      <c r="B33" s="239" t="s">
        <v>414</v>
      </c>
      <c r="C33" s="385" t="s">
        <v>422</v>
      </c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7"/>
    </row>
    <row r="34" spans="1:17" ht="12" thickBot="1">
      <c r="A34" s="382"/>
      <c r="B34" s="239" t="s">
        <v>416</v>
      </c>
      <c r="C34" s="385" t="s">
        <v>423</v>
      </c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7"/>
    </row>
    <row r="35" spans="1:17" ht="11.25">
      <c r="A35" s="382"/>
      <c r="B35" s="388" t="s">
        <v>405</v>
      </c>
      <c r="C35" s="388"/>
      <c r="D35" s="253" t="s">
        <v>418</v>
      </c>
      <c r="E35" s="390">
        <v>1809534</v>
      </c>
      <c r="F35" s="390">
        <v>271429</v>
      </c>
      <c r="G35" s="390">
        <v>1538105</v>
      </c>
      <c r="H35" s="390">
        <v>1809534</v>
      </c>
      <c r="I35" s="390">
        <v>271429</v>
      </c>
      <c r="J35" s="390">
        <v>253332</v>
      </c>
      <c r="K35" s="428"/>
      <c r="L35" s="390">
        <v>18097</v>
      </c>
      <c r="M35" s="390">
        <v>1538105</v>
      </c>
      <c r="N35" s="390">
        <v>1538105</v>
      </c>
      <c r="O35" s="413"/>
      <c r="P35" s="413"/>
      <c r="Q35" s="413"/>
    </row>
    <row r="36" spans="1:17" ht="12" thickBot="1">
      <c r="A36" s="382"/>
      <c r="B36" s="389"/>
      <c r="C36" s="389"/>
      <c r="D36" s="242" t="s">
        <v>407</v>
      </c>
      <c r="E36" s="391"/>
      <c r="F36" s="391"/>
      <c r="G36" s="391"/>
      <c r="H36" s="391"/>
      <c r="I36" s="391"/>
      <c r="J36" s="427"/>
      <c r="K36" s="427"/>
      <c r="L36" s="391"/>
      <c r="M36" s="391"/>
      <c r="N36" s="391"/>
      <c r="O36" s="414"/>
      <c r="P36" s="414"/>
      <c r="Q36" s="414"/>
    </row>
    <row r="37" spans="1:17" ht="12" thickBot="1">
      <c r="A37" s="382"/>
      <c r="B37" s="239" t="s">
        <v>424</v>
      </c>
      <c r="C37" s="239"/>
      <c r="D37" s="243"/>
      <c r="E37" s="245">
        <v>670820</v>
      </c>
      <c r="F37" s="245">
        <v>100623</v>
      </c>
      <c r="G37" s="245">
        <v>570197</v>
      </c>
      <c r="H37" s="245">
        <v>670820</v>
      </c>
      <c r="I37" s="245">
        <v>100623</v>
      </c>
      <c r="J37" s="245">
        <v>93914</v>
      </c>
      <c r="K37" s="244"/>
      <c r="L37" s="245">
        <v>6709</v>
      </c>
      <c r="M37" s="245">
        <v>570197</v>
      </c>
      <c r="N37" s="245">
        <v>570197</v>
      </c>
      <c r="O37" s="243"/>
      <c r="P37" s="243"/>
      <c r="Q37" s="243"/>
    </row>
    <row r="38" spans="1:17" ht="12" thickBot="1">
      <c r="A38" s="382"/>
      <c r="B38" s="239" t="s">
        <v>425</v>
      </c>
      <c r="C38" s="239"/>
      <c r="D38" s="243"/>
      <c r="E38" s="245">
        <v>569357</v>
      </c>
      <c r="F38" s="245">
        <v>85403</v>
      </c>
      <c r="G38" s="245">
        <v>483954</v>
      </c>
      <c r="H38" s="245">
        <v>569357</v>
      </c>
      <c r="I38" s="245">
        <v>85403</v>
      </c>
      <c r="J38" s="245">
        <v>79709</v>
      </c>
      <c r="K38" s="244"/>
      <c r="L38" s="245">
        <v>5694</v>
      </c>
      <c r="M38" s="245">
        <v>483954</v>
      </c>
      <c r="N38" s="245">
        <v>483954</v>
      </c>
      <c r="O38" s="243"/>
      <c r="P38" s="243"/>
      <c r="Q38" s="243"/>
    </row>
    <row r="39" spans="1:17" ht="12" thickBot="1">
      <c r="A39" s="384"/>
      <c r="B39" s="239" t="s">
        <v>426</v>
      </c>
      <c r="C39" s="239"/>
      <c r="D39" s="243"/>
      <c r="E39" s="245">
        <v>569357</v>
      </c>
      <c r="F39" s="245">
        <v>85403</v>
      </c>
      <c r="G39" s="245">
        <v>483954</v>
      </c>
      <c r="H39" s="245">
        <v>569357</v>
      </c>
      <c r="I39" s="245">
        <v>85403</v>
      </c>
      <c r="J39" s="245">
        <v>79709</v>
      </c>
      <c r="K39" s="244"/>
      <c r="L39" s="245">
        <v>5694</v>
      </c>
      <c r="M39" s="245">
        <v>483954</v>
      </c>
      <c r="N39" s="245">
        <v>483954</v>
      </c>
      <c r="O39" s="243"/>
      <c r="P39" s="243"/>
      <c r="Q39" s="243"/>
    </row>
    <row r="40" spans="1:17" ht="12" thickBot="1">
      <c r="A40" s="380" t="s">
        <v>1</v>
      </c>
      <c r="B40" s="239" t="s">
        <v>104</v>
      </c>
      <c r="C40" s="385" t="s">
        <v>427</v>
      </c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7"/>
    </row>
    <row r="41" spans="1:17" ht="12" thickBot="1">
      <c r="A41" s="382"/>
      <c r="B41" s="239" t="s">
        <v>105</v>
      </c>
      <c r="C41" s="385" t="s">
        <v>400</v>
      </c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7"/>
    </row>
    <row r="42" spans="1:17" ht="12" thickBot="1">
      <c r="A42" s="382"/>
      <c r="B42" s="239" t="s">
        <v>106</v>
      </c>
      <c r="C42" s="385" t="s">
        <v>413</v>
      </c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7"/>
    </row>
    <row r="43" spans="1:17" ht="12" thickBot="1">
      <c r="A43" s="382"/>
      <c r="B43" s="239" t="s">
        <v>414</v>
      </c>
      <c r="C43" s="385" t="s">
        <v>428</v>
      </c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7"/>
    </row>
    <row r="44" spans="1:17" ht="12" thickBot="1">
      <c r="A44" s="382"/>
      <c r="B44" s="239" t="s">
        <v>107</v>
      </c>
      <c r="C44" s="385" t="s">
        <v>429</v>
      </c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7"/>
    </row>
    <row r="45" spans="1:17" ht="11.25">
      <c r="A45" s="382"/>
      <c r="B45" s="429" t="s">
        <v>405</v>
      </c>
      <c r="C45" s="429"/>
      <c r="D45" s="254" t="s">
        <v>406</v>
      </c>
      <c r="E45" s="390">
        <v>1809249</v>
      </c>
      <c r="F45" s="390">
        <v>271388</v>
      </c>
      <c r="G45" s="390">
        <v>1537861</v>
      </c>
      <c r="H45" s="390">
        <v>1809249</v>
      </c>
      <c r="I45" s="390">
        <v>271388</v>
      </c>
      <c r="J45" s="390">
        <v>246295</v>
      </c>
      <c r="K45" s="390"/>
      <c r="L45" s="390">
        <v>25093</v>
      </c>
      <c r="M45" s="390">
        <v>1537861</v>
      </c>
      <c r="N45" s="390">
        <v>1495361</v>
      </c>
      <c r="O45" s="390"/>
      <c r="P45" s="390"/>
      <c r="Q45" s="390">
        <v>42500</v>
      </c>
    </row>
    <row r="46" spans="1:17" ht="12" thickBot="1">
      <c r="A46" s="382"/>
      <c r="B46" s="430"/>
      <c r="C46" s="430"/>
      <c r="D46" s="255" t="s">
        <v>407</v>
      </c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</row>
    <row r="47" spans="1:17" ht="12" thickBot="1">
      <c r="A47" s="382"/>
      <c r="B47" s="239" t="s">
        <v>430</v>
      </c>
      <c r="C47" s="239"/>
      <c r="D47" s="243"/>
      <c r="E47" s="245">
        <v>0</v>
      </c>
      <c r="F47" s="245">
        <v>0</v>
      </c>
      <c r="G47" s="244">
        <v>0</v>
      </c>
      <c r="H47" s="245">
        <v>0</v>
      </c>
      <c r="I47" s="245">
        <v>0</v>
      </c>
      <c r="J47" s="244"/>
      <c r="K47" s="244"/>
      <c r="L47" s="245">
        <v>0</v>
      </c>
      <c r="M47" s="244">
        <v>0</v>
      </c>
      <c r="N47" s="244"/>
      <c r="O47" s="244"/>
      <c r="P47" s="244"/>
      <c r="Q47" s="244"/>
    </row>
    <row r="48" spans="1:17" ht="12" thickBot="1">
      <c r="A48" s="382"/>
      <c r="B48" s="239" t="s">
        <v>425</v>
      </c>
      <c r="C48" s="239"/>
      <c r="D48" s="243"/>
      <c r="E48" s="245">
        <v>50000</v>
      </c>
      <c r="F48" s="245">
        <v>7500</v>
      </c>
      <c r="G48" s="245">
        <v>42500</v>
      </c>
      <c r="H48" s="245">
        <v>50000</v>
      </c>
      <c r="I48" s="245">
        <v>7500</v>
      </c>
      <c r="J48" s="244"/>
      <c r="K48" s="244"/>
      <c r="L48" s="245">
        <v>7500</v>
      </c>
      <c r="M48" s="245">
        <v>42500</v>
      </c>
      <c r="N48" s="244"/>
      <c r="O48" s="244"/>
      <c r="P48" s="244"/>
      <c r="Q48" s="245">
        <v>42500</v>
      </c>
    </row>
    <row r="49" spans="1:17" ht="12" thickBot="1">
      <c r="A49" s="384"/>
      <c r="B49" s="239" t="s">
        <v>426</v>
      </c>
      <c r="C49" s="239"/>
      <c r="D49" s="243"/>
      <c r="E49" s="245">
        <v>1759249</v>
      </c>
      <c r="F49" s="245">
        <v>263888</v>
      </c>
      <c r="G49" s="245">
        <v>1495361</v>
      </c>
      <c r="H49" s="245">
        <v>1759249</v>
      </c>
      <c r="I49" s="245">
        <v>263888</v>
      </c>
      <c r="J49" s="245">
        <v>246295</v>
      </c>
      <c r="K49" s="244"/>
      <c r="L49" s="245">
        <v>17593</v>
      </c>
      <c r="M49" s="245">
        <v>1495361</v>
      </c>
      <c r="N49" s="245">
        <v>1495361</v>
      </c>
      <c r="O49" s="244"/>
      <c r="P49" s="244"/>
      <c r="Q49" s="245"/>
    </row>
    <row r="50" spans="1:17" ht="12" thickBot="1">
      <c r="A50" s="380" t="s">
        <v>19</v>
      </c>
      <c r="B50" s="239" t="s">
        <v>104</v>
      </c>
      <c r="C50" s="437" t="s">
        <v>350</v>
      </c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9"/>
    </row>
    <row r="51" spans="1:17" ht="12" thickBot="1">
      <c r="A51" s="381"/>
      <c r="B51" s="239" t="s">
        <v>105</v>
      </c>
      <c r="C51" s="437" t="s">
        <v>351</v>
      </c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9"/>
    </row>
    <row r="52" spans="1:17" ht="12" thickBot="1">
      <c r="A52" s="381"/>
      <c r="B52" s="239" t="s">
        <v>106</v>
      </c>
      <c r="C52" s="437" t="s">
        <v>352</v>
      </c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9"/>
    </row>
    <row r="53" spans="1:17" ht="12" thickBot="1">
      <c r="A53" s="381"/>
      <c r="B53" s="239" t="s">
        <v>107</v>
      </c>
      <c r="C53" s="440" t="s">
        <v>314</v>
      </c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2"/>
    </row>
    <row r="54" spans="1:17" ht="20.25" thickBot="1">
      <c r="A54" s="381"/>
      <c r="B54" s="256" t="s">
        <v>108</v>
      </c>
      <c r="C54" s="256"/>
      <c r="D54" s="260" t="s">
        <v>498</v>
      </c>
      <c r="E54" s="261">
        <v>3807982</v>
      </c>
      <c r="F54" s="262">
        <v>1445042</v>
      </c>
      <c r="G54" s="263">
        <v>2362940</v>
      </c>
      <c r="H54" s="263">
        <v>3807982</v>
      </c>
      <c r="I54" s="262">
        <v>1445042</v>
      </c>
      <c r="J54" s="262">
        <v>1445042</v>
      </c>
      <c r="K54" s="264"/>
      <c r="L54" s="264"/>
      <c r="M54" s="262">
        <v>2362940</v>
      </c>
      <c r="N54" s="262">
        <v>2362940</v>
      </c>
      <c r="O54" s="264"/>
      <c r="P54" s="264"/>
      <c r="Q54" s="264"/>
    </row>
    <row r="55" spans="1:17" s="177" customFormat="1" ht="12.75" thickBot="1" thickTop="1">
      <c r="A55" s="381"/>
      <c r="B55" s="265" t="s">
        <v>398</v>
      </c>
      <c r="C55" s="257"/>
      <c r="D55" s="258"/>
      <c r="E55" s="300">
        <v>3807982</v>
      </c>
      <c r="F55" s="301">
        <v>1445042</v>
      </c>
      <c r="G55" s="302">
        <v>2362940</v>
      </c>
      <c r="H55" s="302">
        <v>3807982</v>
      </c>
      <c r="I55" s="301">
        <v>1445042</v>
      </c>
      <c r="J55" s="301">
        <v>1445042</v>
      </c>
      <c r="K55" s="303"/>
      <c r="L55" s="303"/>
      <c r="M55" s="301">
        <v>2362940</v>
      </c>
      <c r="N55" s="301">
        <v>2362940</v>
      </c>
      <c r="O55" s="259"/>
      <c r="P55" s="259"/>
      <c r="Q55" s="259"/>
    </row>
    <row r="56" spans="1:17" s="177" customFormat="1" ht="12.75" thickBot="1" thickTop="1">
      <c r="A56" s="382" t="s">
        <v>22</v>
      </c>
      <c r="B56" s="239" t="s">
        <v>104</v>
      </c>
      <c r="C56" s="424" t="s">
        <v>411</v>
      </c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6"/>
    </row>
    <row r="57" spans="1:17" s="177" customFormat="1" ht="12" thickBot="1">
      <c r="A57" s="381"/>
      <c r="B57" s="239" t="s">
        <v>105</v>
      </c>
      <c r="C57" s="385" t="s">
        <v>400</v>
      </c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7"/>
    </row>
    <row r="58" spans="1:17" s="177" customFormat="1" ht="12" thickBot="1">
      <c r="A58" s="381"/>
      <c r="B58" s="239" t="s">
        <v>106</v>
      </c>
      <c r="C58" s="385" t="s">
        <v>413</v>
      </c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7"/>
    </row>
    <row r="59" spans="1:17" s="177" customFormat="1" ht="12" thickBot="1">
      <c r="A59" s="381"/>
      <c r="B59" s="239" t="s">
        <v>402</v>
      </c>
      <c r="C59" s="385" t="s">
        <v>431</v>
      </c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7"/>
    </row>
    <row r="60" spans="1:17" ht="12" thickBot="1">
      <c r="A60" s="381"/>
      <c r="B60" s="239" t="s">
        <v>416</v>
      </c>
      <c r="C60" s="424" t="s">
        <v>432</v>
      </c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6"/>
    </row>
    <row r="61" spans="1:17" ht="11.25">
      <c r="A61" s="381"/>
      <c r="B61" s="431" t="s">
        <v>405</v>
      </c>
      <c r="C61" s="388"/>
      <c r="D61" s="253" t="s">
        <v>433</v>
      </c>
      <c r="E61" s="390">
        <v>4750390</v>
      </c>
      <c r="F61" s="390">
        <v>712558</v>
      </c>
      <c r="G61" s="390">
        <v>4037832</v>
      </c>
      <c r="H61" s="390">
        <v>4750390</v>
      </c>
      <c r="I61" s="390">
        <v>712558</v>
      </c>
      <c r="J61" s="390">
        <v>665054</v>
      </c>
      <c r="K61" s="390"/>
      <c r="L61" s="390">
        <v>47504</v>
      </c>
      <c r="M61" s="390">
        <v>4037832</v>
      </c>
      <c r="N61" s="390">
        <v>4037832</v>
      </c>
      <c r="O61" s="413"/>
      <c r="P61" s="413"/>
      <c r="Q61" s="413"/>
    </row>
    <row r="62" spans="1:17" ht="12" thickBot="1">
      <c r="A62" s="381"/>
      <c r="B62" s="432"/>
      <c r="C62" s="389"/>
      <c r="D62" s="242" t="s">
        <v>407</v>
      </c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414"/>
      <c r="P62" s="414"/>
      <c r="Q62" s="414"/>
    </row>
    <row r="63" spans="1:17" ht="12" thickBot="1">
      <c r="A63" s="381"/>
      <c r="B63" s="239" t="s">
        <v>434</v>
      </c>
      <c r="C63" s="239"/>
      <c r="D63" s="243"/>
      <c r="E63" s="245">
        <v>3477502</v>
      </c>
      <c r="F63" s="245">
        <v>521625</v>
      </c>
      <c r="G63" s="245">
        <v>2955877</v>
      </c>
      <c r="H63" s="245">
        <v>3477502</v>
      </c>
      <c r="I63" s="245">
        <v>521625</v>
      </c>
      <c r="J63" s="245">
        <v>486850</v>
      </c>
      <c r="K63" s="245"/>
      <c r="L63" s="245">
        <v>34775</v>
      </c>
      <c r="M63" s="245">
        <v>2955877</v>
      </c>
      <c r="N63" s="245">
        <v>2955877</v>
      </c>
      <c r="O63" s="243"/>
      <c r="P63" s="243"/>
      <c r="Q63" s="243"/>
    </row>
    <row r="64" spans="1:17" ht="12" thickBot="1">
      <c r="A64" s="381"/>
      <c r="B64" s="239" t="s">
        <v>62</v>
      </c>
      <c r="C64" s="239"/>
      <c r="D64" s="243"/>
      <c r="E64" s="245">
        <v>0</v>
      </c>
      <c r="F64" s="245">
        <v>0</v>
      </c>
      <c r="G64" s="244">
        <v>0</v>
      </c>
      <c r="H64" s="245">
        <v>0</v>
      </c>
      <c r="I64" s="245">
        <v>0</v>
      </c>
      <c r="J64" s="244"/>
      <c r="K64" s="244"/>
      <c r="L64" s="245"/>
      <c r="M64" s="244">
        <v>0</v>
      </c>
      <c r="N64" s="244">
        <v>0</v>
      </c>
      <c r="O64" s="243"/>
      <c r="P64" s="243"/>
      <c r="Q64" s="243"/>
    </row>
    <row r="65" spans="1:17" ht="12" thickBot="1">
      <c r="A65" s="383"/>
      <c r="B65" s="239" t="s">
        <v>420</v>
      </c>
      <c r="C65" s="239"/>
      <c r="D65" s="243"/>
      <c r="E65" s="245">
        <v>1272887.64</v>
      </c>
      <c r="F65" s="245">
        <v>190933</v>
      </c>
      <c r="G65" s="245">
        <v>1081955</v>
      </c>
      <c r="H65" s="245">
        <v>1272887.64</v>
      </c>
      <c r="I65" s="245">
        <v>190933</v>
      </c>
      <c r="J65" s="245">
        <v>178204</v>
      </c>
      <c r="K65" s="245"/>
      <c r="L65" s="245">
        <v>12729</v>
      </c>
      <c r="M65" s="245">
        <v>1081955</v>
      </c>
      <c r="N65" s="245">
        <v>1081955</v>
      </c>
      <c r="O65" s="243"/>
      <c r="P65" s="243"/>
      <c r="Q65" s="243"/>
    </row>
    <row r="66" spans="1:17" ht="12" thickBot="1">
      <c r="A66" s="380" t="s">
        <v>24</v>
      </c>
      <c r="B66" s="239" t="s">
        <v>104</v>
      </c>
      <c r="C66" s="385" t="s">
        <v>435</v>
      </c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7"/>
    </row>
    <row r="67" spans="1:17" ht="12" thickBot="1">
      <c r="A67" s="382"/>
      <c r="B67" s="239" t="s">
        <v>105</v>
      </c>
      <c r="C67" s="385" t="s">
        <v>436</v>
      </c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7"/>
    </row>
    <row r="68" spans="1:17" ht="12" thickBot="1">
      <c r="A68" s="382"/>
      <c r="B68" s="239" t="s">
        <v>106</v>
      </c>
      <c r="C68" s="385" t="s">
        <v>437</v>
      </c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7"/>
    </row>
    <row r="69" spans="1:17" ht="12" thickBot="1">
      <c r="A69" s="382"/>
      <c r="B69" s="239" t="s">
        <v>107</v>
      </c>
      <c r="C69" s="385" t="s">
        <v>438</v>
      </c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7"/>
    </row>
    <row r="70" spans="1:17" ht="11.25">
      <c r="A70" s="382"/>
      <c r="B70" s="388" t="s">
        <v>108</v>
      </c>
      <c r="C70" s="388"/>
      <c r="D70" s="253" t="s">
        <v>433</v>
      </c>
      <c r="E70" s="390">
        <v>192680</v>
      </c>
      <c r="F70" s="390">
        <v>28902</v>
      </c>
      <c r="G70" s="390">
        <v>163778</v>
      </c>
      <c r="H70" s="390">
        <v>192680</v>
      </c>
      <c r="I70" s="390">
        <v>28902</v>
      </c>
      <c r="J70" s="428"/>
      <c r="K70" s="428"/>
      <c r="L70" s="390">
        <v>28902</v>
      </c>
      <c r="M70" s="390">
        <v>163778</v>
      </c>
      <c r="N70" s="390">
        <v>150001</v>
      </c>
      <c r="O70" s="428"/>
      <c r="P70" s="428"/>
      <c r="Q70" s="390">
        <v>13777</v>
      </c>
    </row>
    <row r="71" spans="1:17" ht="12" thickBot="1">
      <c r="A71" s="382"/>
      <c r="B71" s="389"/>
      <c r="C71" s="389"/>
      <c r="D71" s="242" t="s">
        <v>407</v>
      </c>
      <c r="E71" s="391"/>
      <c r="F71" s="391"/>
      <c r="G71" s="391"/>
      <c r="H71" s="391"/>
      <c r="I71" s="391"/>
      <c r="J71" s="427"/>
      <c r="K71" s="427"/>
      <c r="L71" s="391"/>
      <c r="M71" s="391"/>
      <c r="N71" s="391"/>
      <c r="O71" s="427"/>
      <c r="P71" s="427"/>
      <c r="Q71" s="391"/>
    </row>
    <row r="72" spans="1:17" ht="12" thickBot="1">
      <c r="A72" s="382"/>
      <c r="B72" s="239" t="s">
        <v>439</v>
      </c>
      <c r="C72" s="239"/>
      <c r="D72" s="243"/>
      <c r="E72" s="245">
        <v>0</v>
      </c>
      <c r="F72" s="245">
        <v>0</v>
      </c>
      <c r="G72" s="244">
        <v>0</v>
      </c>
      <c r="H72" s="245">
        <v>0</v>
      </c>
      <c r="I72" s="245">
        <v>0</v>
      </c>
      <c r="J72" s="244"/>
      <c r="K72" s="244"/>
      <c r="L72" s="245">
        <v>0</v>
      </c>
      <c r="M72" s="244">
        <v>0</v>
      </c>
      <c r="N72" s="244"/>
      <c r="O72" s="244"/>
      <c r="P72" s="244"/>
      <c r="Q72" s="244"/>
    </row>
    <row r="73" spans="1:17" ht="12" thickBot="1">
      <c r="A73" s="382"/>
      <c r="B73" s="239" t="s">
        <v>62</v>
      </c>
      <c r="C73" s="239"/>
      <c r="D73" s="243"/>
      <c r="E73" s="245">
        <v>16208</v>
      </c>
      <c r="F73" s="245">
        <v>2431</v>
      </c>
      <c r="G73" s="245">
        <v>13777</v>
      </c>
      <c r="H73" s="245">
        <v>16208</v>
      </c>
      <c r="I73" s="245">
        <v>2431</v>
      </c>
      <c r="J73" s="244"/>
      <c r="K73" s="244"/>
      <c r="L73" s="245">
        <v>2431</v>
      </c>
      <c r="M73" s="245">
        <v>13777</v>
      </c>
      <c r="N73" s="245"/>
      <c r="O73" s="245"/>
      <c r="P73" s="245"/>
      <c r="Q73" s="245">
        <v>13777</v>
      </c>
    </row>
    <row r="74" spans="1:17" ht="12" thickBot="1">
      <c r="A74" s="384"/>
      <c r="B74" s="239" t="s">
        <v>426</v>
      </c>
      <c r="C74" s="239"/>
      <c r="D74" s="243"/>
      <c r="E74" s="245">
        <v>176471.57</v>
      </c>
      <c r="F74" s="245">
        <v>26470.74</v>
      </c>
      <c r="G74" s="245">
        <v>150000.83</v>
      </c>
      <c r="H74" s="245">
        <v>176471.57</v>
      </c>
      <c r="I74" s="245">
        <v>26470.74</v>
      </c>
      <c r="J74" s="244"/>
      <c r="K74" s="244"/>
      <c r="L74" s="245">
        <v>26471</v>
      </c>
      <c r="M74" s="245">
        <v>150000.83</v>
      </c>
      <c r="N74" s="245">
        <v>150001</v>
      </c>
      <c r="O74" s="245"/>
      <c r="P74" s="245"/>
      <c r="Q74" s="245"/>
    </row>
    <row r="75" spans="1:17" ht="12" thickBot="1">
      <c r="A75" s="380" t="s">
        <v>31</v>
      </c>
      <c r="B75" s="239" t="s">
        <v>104</v>
      </c>
      <c r="C75" s="385" t="s">
        <v>435</v>
      </c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7"/>
    </row>
    <row r="76" spans="1:17" ht="11.25">
      <c r="A76" s="382"/>
      <c r="B76" s="433" t="s">
        <v>105</v>
      </c>
      <c r="C76" s="434" t="s">
        <v>440</v>
      </c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6"/>
    </row>
    <row r="77" spans="1:17" ht="12" thickBot="1">
      <c r="A77" s="382"/>
      <c r="B77" s="420"/>
      <c r="C77" s="424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6"/>
    </row>
    <row r="78" spans="1:17" ht="12" thickBot="1">
      <c r="A78" s="382"/>
      <c r="B78" s="239" t="s">
        <v>106</v>
      </c>
      <c r="C78" s="385" t="s">
        <v>441</v>
      </c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7"/>
    </row>
    <row r="79" spans="1:17" ht="12" thickBot="1">
      <c r="A79" s="382"/>
      <c r="B79" s="239" t="s">
        <v>107</v>
      </c>
      <c r="C79" s="385" t="s">
        <v>442</v>
      </c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7"/>
    </row>
    <row r="80" spans="1:17" ht="11.25">
      <c r="A80" s="382"/>
      <c r="B80" s="388" t="s">
        <v>108</v>
      </c>
      <c r="C80" s="388"/>
      <c r="D80" s="253" t="s">
        <v>433</v>
      </c>
      <c r="E80" s="390">
        <v>146950</v>
      </c>
      <c r="F80" s="390">
        <v>22042</v>
      </c>
      <c r="G80" s="390">
        <v>124908</v>
      </c>
      <c r="H80" s="390">
        <v>146950</v>
      </c>
      <c r="I80" s="390">
        <v>22042</v>
      </c>
      <c r="J80" s="428"/>
      <c r="K80" s="428"/>
      <c r="L80" s="390">
        <v>22042</v>
      </c>
      <c r="M80" s="390">
        <v>124908</v>
      </c>
      <c r="N80" s="390">
        <v>115889</v>
      </c>
      <c r="O80" s="428"/>
      <c r="P80" s="428"/>
      <c r="Q80" s="390">
        <v>9019</v>
      </c>
    </row>
    <row r="81" spans="1:17" ht="12" thickBot="1">
      <c r="A81" s="382"/>
      <c r="B81" s="389"/>
      <c r="C81" s="389"/>
      <c r="D81" s="242" t="s">
        <v>407</v>
      </c>
      <c r="E81" s="391"/>
      <c r="F81" s="391"/>
      <c r="G81" s="391"/>
      <c r="H81" s="391"/>
      <c r="I81" s="391"/>
      <c r="J81" s="427"/>
      <c r="K81" s="427"/>
      <c r="L81" s="391"/>
      <c r="M81" s="391"/>
      <c r="N81" s="427"/>
      <c r="O81" s="427"/>
      <c r="P81" s="427"/>
      <c r="Q81" s="391"/>
    </row>
    <row r="82" spans="1:17" ht="12" thickBot="1">
      <c r="A82" s="382"/>
      <c r="B82" s="239" t="s">
        <v>430</v>
      </c>
      <c r="C82" s="239"/>
      <c r="D82" s="243"/>
      <c r="E82" s="245">
        <v>0</v>
      </c>
      <c r="F82" s="245">
        <v>0</v>
      </c>
      <c r="G82" s="244">
        <v>0</v>
      </c>
      <c r="H82" s="245">
        <v>0</v>
      </c>
      <c r="I82" s="245">
        <v>0</v>
      </c>
      <c r="J82" s="244"/>
      <c r="K82" s="244"/>
      <c r="L82" s="245">
        <v>0</v>
      </c>
      <c r="M82" s="244">
        <v>0</v>
      </c>
      <c r="N82" s="244"/>
      <c r="O82" s="244"/>
      <c r="P82" s="244"/>
      <c r="Q82" s="244"/>
    </row>
    <row r="83" spans="1:17" ht="12" thickBot="1">
      <c r="A83" s="382"/>
      <c r="B83" s="239" t="s">
        <v>62</v>
      </c>
      <c r="C83" s="239"/>
      <c r="D83" s="243"/>
      <c r="E83" s="245">
        <v>10610</v>
      </c>
      <c r="F83" s="245">
        <v>1591</v>
      </c>
      <c r="G83" s="245">
        <v>9019</v>
      </c>
      <c r="H83" s="245">
        <v>10610</v>
      </c>
      <c r="I83" s="245">
        <v>1591</v>
      </c>
      <c r="J83" s="244"/>
      <c r="K83" s="244"/>
      <c r="L83" s="245">
        <v>1591</v>
      </c>
      <c r="M83" s="245">
        <v>9019</v>
      </c>
      <c r="N83" s="244"/>
      <c r="O83" s="244"/>
      <c r="P83" s="244"/>
      <c r="Q83" s="245">
        <v>9019</v>
      </c>
    </row>
    <row r="84" spans="1:17" ht="12" thickBot="1">
      <c r="A84" s="384"/>
      <c r="B84" s="239" t="s">
        <v>420</v>
      </c>
      <c r="C84" s="239"/>
      <c r="D84" s="243"/>
      <c r="E84" s="245">
        <v>136340</v>
      </c>
      <c r="F84" s="245">
        <v>20451</v>
      </c>
      <c r="G84" s="245">
        <v>115889</v>
      </c>
      <c r="H84" s="245">
        <v>136340</v>
      </c>
      <c r="I84" s="245">
        <v>20451</v>
      </c>
      <c r="J84" s="244"/>
      <c r="K84" s="244"/>
      <c r="L84" s="245">
        <v>20451</v>
      </c>
      <c r="M84" s="245">
        <v>115889</v>
      </c>
      <c r="N84" s="245">
        <v>115889</v>
      </c>
      <c r="O84" s="244"/>
      <c r="P84" s="244"/>
      <c r="Q84" s="245"/>
    </row>
  </sheetData>
  <mergeCells count="173">
    <mergeCell ref="C50:Q50"/>
    <mergeCell ref="C51:Q51"/>
    <mergeCell ref="C52:Q52"/>
    <mergeCell ref="C53:Q53"/>
    <mergeCell ref="C56:Q56"/>
    <mergeCell ref="C57:Q57"/>
    <mergeCell ref="C58:Q58"/>
    <mergeCell ref="C59:Q59"/>
    <mergeCell ref="J80:J81"/>
    <mergeCell ref="K80:K81"/>
    <mergeCell ref="Q80:Q81"/>
    <mergeCell ref="M80:M81"/>
    <mergeCell ref="N80:N81"/>
    <mergeCell ref="O80:O81"/>
    <mergeCell ref="P80:P81"/>
    <mergeCell ref="F80:F81"/>
    <mergeCell ref="G80:G81"/>
    <mergeCell ref="H80:H81"/>
    <mergeCell ref="I80:I81"/>
    <mergeCell ref="A75:A84"/>
    <mergeCell ref="C75:Q75"/>
    <mergeCell ref="B76:B77"/>
    <mergeCell ref="C76:Q77"/>
    <mergeCell ref="C78:Q78"/>
    <mergeCell ref="C79:Q79"/>
    <mergeCell ref="B80:B81"/>
    <mergeCell ref="C80:C81"/>
    <mergeCell ref="L80:L81"/>
    <mergeCell ref="E80:E81"/>
    <mergeCell ref="N70:N71"/>
    <mergeCell ref="O70:O71"/>
    <mergeCell ref="P70:P71"/>
    <mergeCell ref="Q70:Q71"/>
    <mergeCell ref="J70:J71"/>
    <mergeCell ref="K70:K71"/>
    <mergeCell ref="L70:L71"/>
    <mergeCell ref="M70:M71"/>
    <mergeCell ref="F70:F71"/>
    <mergeCell ref="G70:G71"/>
    <mergeCell ref="H70:H71"/>
    <mergeCell ref="I70:I71"/>
    <mergeCell ref="P61:P62"/>
    <mergeCell ref="Q61:Q62"/>
    <mergeCell ref="A66:A74"/>
    <mergeCell ref="C66:Q66"/>
    <mergeCell ref="C67:Q67"/>
    <mergeCell ref="C68:Q68"/>
    <mergeCell ref="C69:Q69"/>
    <mergeCell ref="B70:B71"/>
    <mergeCell ref="C70:C71"/>
    <mergeCell ref="E70:E71"/>
    <mergeCell ref="L61:L62"/>
    <mergeCell ref="M61:M62"/>
    <mergeCell ref="N61:N62"/>
    <mergeCell ref="O61:O62"/>
    <mergeCell ref="C60:Q60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J45:J46"/>
    <mergeCell ref="K45:K46"/>
    <mergeCell ref="L45:L46"/>
    <mergeCell ref="Q45:Q46"/>
    <mergeCell ref="M45:M46"/>
    <mergeCell ref="N45:N46"/>
    <mergeCell ref="O45:O46"/>
    <mergeCell ref="P45:P46"/>
    <mergeCell ref="F45:F46"/>
    <mergeCell ref="G45:G46"/>
    <mergeCell ref="H45:H46"/>
    <mergeCell ref="I45:I46"/>
    <mergeCell ref="Q35:Q36"/>
    <mergeCell ref="A40:A49"/>
    <mergeCell ref="C40:Q40"/>
    <mergeCell ref="C41:Q41"/>
    <mergeCell ref="C42:Q42"/>
    <mergeCell ref="C43:Q43"/>
    <mergeCell ref="C44:Q44"/>
    <mergeCell ref="B45:B46"/>
    <mergeCell ref="C45:C46"/>
    <mergeCell ref="E45:E46"/>
    <mergeCell ref="M35:M36"/>
    <mergeCell ref="N35:N36"/>
    <mergeCell ref="O35:O36"/>
    <mergeCell ref="P35:P36"/>
    <mergeCell ref="I35:I36"/>
    <mergeCell ref="J35:J36"/>
    <mergeCell ref="K35:K36"/>
    <mergeCell ref="L35:L36"/>
    <mergeCell ref="E35:E36"/>
    <mergeCell ref="F35:F36"/>
    <mergeCell ref="G35:G36"/>
    <mergeCell ref="H35:H36"/>
    <mergeCell ref="Q24:Q25"/>
    <mergeCell ref="A29:A39"/>
    <mergeCell ref="B29:B30"/>
    <mergeCell ref="C29:Q30"/>
    <mergeCell ref="C31:Q31"/>
    <mergeCell ref="C32:Q32"/>
    <mergeCell ref="C33:Q33"/>
    <mergeCell ref="C34:Q34"/>
    <mergeCell ref="B35:B36"/>
    <mergeCell ref="C35:C36"/>
    <mergeCell ref="M24:M25"/>
    <mergeCell ref="N24:N25"/>
    <mergeCell ref="O24:O25"/>
    <mergeCell ref="P24:P25"/>
    <mergeCell ref="I24:I25"/>
    <mergeCell ref="J24:J25"/>
    <mergeCell ref="K24:K25"/>
    <mergeCell ref="L24:L25"/>
    <mergeCell ref="E24:E25"/>
    <mergeCell ref="F24:F25"/>
    <mergeCell ref="G24:G25"/>
    <mergeCell ref="H24:H25"/>
    <mergeCell ref="P16:P17"/>
    <mergeCell ref="Q16:Q17"/>
    <mergeCell ref="A19:A28"/>
    <mergeCell ref="C19:Q19"/>
    <mergeCell ref="C20:Q20"/>
    <mergeCell ref="C21:Q21"/>
    <mergeCell ref="C22:Q22"/>
    <mergeCell ref="C23:Q23"/>
    <mergeCell ref="B24:B25"/>
    <mergeCell ref="C24:C25"/>
    <mergeCell ref="L16:L17"/>
    <mergeCell ref="M16:M17"/>
    <mergeCell ref="N16:N17"/>
    <mergeCell ref="O16:O17"/>
    <mergeCell ref="H16:H17"/>
    <mergeCell ref="I16:I17"/>
    <mergeCell ref="J16:J17"/>
    <mergeCell ref="K16:K17"/>
    <mergeCell ref="Q8:Q9"/>
    <mergeCell ref="K8:K9"/>
    <mergeCell ref="L8:L9"/>
    <mergeCell ref="N8:N9"/>
    <mergeCell ref="P8:P9"/>
    <mergeCell ref="H3:Q3"/>
    <mergeCell ref="H4:Q4"/>
    <mergeCell ref="H5:H9"/>
    <mergeCell ref="I5:Q5"/>
    <mergeCell ref="I6:L6"/>
    <mergeCell ref="M6:Q6"/>
    <mergeCell ref="I7:I9"/>
    <mergeCell ref="J7:L7"/>
    <mergeCell ref="M7:M9"/>
    <mergeCell ref="N7:Q7"/>
    <mergeCell ref="E16:E17"/>
    <mergeCell ref="F16:F17"/>
    <mergeCell ref="A3:A9"/>
    <mergeCell ref="B3:B9"/>
    <mergeCell ref="C3:C9"/>
    <mergeCell ref="F3:G3"/>
    <mergeCell ref="D3:D9"/>
    <mergeCell ref="E3:E9"/>
    <mergeCell ref="G16:G17"/>
    <mergeCell ref="A50:A55"/>
    <mergeCell ref="A56:A65"/>
    <mergeCell ref="A11:A18"/>
    <mergeCell ref="C11:Q11"/>
    <mergeCell ref="C12:Q12"/>
    <mergeCell ref="C13:Q13"/>
    <mergeCell ref="C14:Q14"/>
    <mergeCell ref="C15:Q15"/>
    <mergeCell ref="B16:B17"/>
    <mergeCell ref="C16:C17"/>
  </mergeCells>
  <printOptions/>
  <pageMargins left="0.3937007874015748" right="0.3937007874015748" top="0.72" bottom="0.76" header="0.17" footer="0.5118110236220472"/>
  <pageSetup horizontalDpi="300" verticalDpi="300" orientation="landscape" paperSize="9" scale="85" r:id="rId1"/>
  <headerFooter alignWithMargins="0">
    <oddHeader>&amp;R&amp;9Załącznik nr &amp;A
do uchwały Rady Miejskiej w Szczyrku 
nr XXIV/107/2007
z dnia 28.12.2007r.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0">
      <selection activeCell="E14" sqref="E14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444" t="s">
        <v>467</v>
      </c>
      <c r="B1" s="444"/>
      <c r="C1" s="444"/>
      <c r="D1" s="444"/>
    </row>
    <row r="2" ht="6.75" customHeight="1">
      <c r="A2" s="20"/>
    </row>
    <row r="3" ht="12.75">
      <c r="D3" s="12" t="s">
        <v>43</v>
      </c>
    </row>
    <row r="4" spans="1:4" ht="15" customHeight="1">
      <c r="A4" s="443" t="s">
        <v>64</v>
      </c>
      <c r="B4" s="443" t="s">
        <v>4</v>
      </c>
      <c r="C4" s="445" t="s">
        <v>66</v>
      </c>
      <c r="D4" s="445" t="s">
        <v>500</v>
      </c>
    </row>
    <row r="5" spans="1:4" ht="15" customHeight="1">
      <c r="A5" s="443"/>
      <c r="B5" s="443"/>
      <c r="C5" s="443"/>
      <c r="D5" s="445"/>
    </row>
    <row r="6" spans="1:4" ht="15.75" customHeight="1">
      <c r="A6" s="443"/>
      <c r="B6" s="443"/>
      <c r="C6" s="443"/>
      <c r="D6" s="445"/>
    </row>
    <row r="7" spans="1:4" s="85" customFormat="1" ht="17.25" customHeight="1">
      <c r="A7" s="84">
        <v>1</v>
      </c>
      <c r="B7" s="84">
        <v>2</v>
      </c>
      <c r="C7" s="84">
        <v>3</v>
      </c>
      <c r="D7" s="84">
        <v>4</v>
      </c>
    </row>
    <row r="8" spans="1:4" s="85" customFormat="1" ht="16.5" customHeight="1">
      <c r="A8" s="30" t="s">
        <v>12</v>
      </c>
      <c r="B8" s="299" t="s">
        <v>495</v>
      </c>
      <c r="C8" s="30"/>
      <c r="D8" s="312">
        <v>22003224</v>
      </c>
    </row>
    <row r="9" spans="1:4" s="85" customFormat="1" ht="21" customHeight="1">
      <c r="A9" s="30" t="s">
        <v>13</v>
      </c>
      <c r="B9" s="299" t="s">
        <v>8</v>
      </c>
      <c r="C9" s="30"/>
      <c r="D9" s="312">
        <v>27563052</v>
      </c>
    </row>
    <row r="10" spans="1:4" s="85" customFormat="1" ht="26.25" customHeight="1">
      <c r="A10" s="30" t="s">
        <v>14</v>
      </c>
      <c r="B10" s="299" t="s">
        <v>496</v>
      </c>
      <c r="C10" s="30"/>
      <c r="D10" s="312">
        <v>-5559828</v>
      </c>
    </row>
    <row r="11" spans="1:4" ht="18.75" customHeight="1">
      <c r="A11" s="443" t="s">
        <v>26</v>
      </c>
      <c r="B11" s="443"/>
      <c r="C11" s="173"/>
      <c r="D11" s="174">
        <v>9310829</v>
      </c>
    </row>
    <row r="12" spans="1:4" ht="18.75" customHeight="1">
      <c r="A12" s="32" t="s">
        <v>12</v>
      </c>
      <c r="B12" s="33" t="s">
        <v>20</v>
      </c>
      <c r="C12" s="32" t="s">
        <v>27</v>
      </c>
      <c r="D12" s="143">
        <v>4903045</v>
      </c>
    </row>
    <row r="13" spans="1:4" ht="18.75" customHeight="1">
      <c r="A13" s="34" t="s">
        <v>13</v>
      </c>
      <c r="B13" s="35" t="s">
        <v>21</v>
      </c>
      <c r="C13" s="34" t="s">
        <v>27</v>
      </c>
      <c r="D13" s="141">
        <v>1223726</v>
      </c>
    </row>
    <row r="14" spans="1:4" ht="39.75" customHeight="1">
      <c r="A14" s="34" t="s">
        <v>14</v>
      </c>
      <c r="B14" s="36" t="s">
        <v>131</v>
      </c>
      <c r="C14" s="34" t="s">
        <v>53</v>
      </c>
      <c r="D14" s="141">
        <v>3184058</v>
      </c>
    </row>
    <row r="15" spans="1:4" ht="18.75" customHeight="1">
      <c r="A15" s="34" t="s">
        <v>1</v>
      </c>
      <c r="B15" s="35" t="s">
        <v>29</v>
      </c>
      <c r="C15" s="34" t="s">
        <v>54</v>
      </c>
      <c r="D15" s="141"/>
    </row>
    <row r="16" spans="1:4" ht="18.75" customHeight="1">
      <c r="A16" s="34" t="s">
        <v>19</v>
      </c>
      <c r="B16" s="35" t="s">
        <v>132</v>
      </c>
      <c r="C16" s="34" t="s">
        <v>142</v>
      </c>
      <c r="D16" s="141"/>
    </row>
    <row r="17" spans="1:4" ht="18.75" customHeight="1">
      <c r="A17" s="34" t="s">
        <v>22</v>
      </c>
      <c r="B17" s="35" t="s">
        <v>23</v>
      </c>
      <c r="C17" s="34" t="s">
        <v>28</v>
      </c>
      <c r="D17" s="141"/>
    </row>
    <row r="18" spans="1:4" ht="18.75" customHeight="1">
      <c r="A18" s="34" t="s">
        <v>24</v>
      </c>
      <c r="B18" s="35" t="s">
        <v>158</v>
      </c>
      <c r="C18" s="34" t="s">
        <v>84</v>
      </c>
      <c r="D18" s="141"/>
    </row>
    <row r="19" spans="1:4" ht="18.75" customHeight="1">
      <c r="A19" s="34" t="s">
        <v>31</v>
      </c>
      <c r="B19" s="38" t="s">
        <v>52</v>
      </c>
      <c r="C19" s="37" t="s">
        <v>30</v>
      </c>
      <c r="D19" s="142"/>
    </row>
    <row r="20" spans="1:4" ht="18.75" customHeight="1">
      <c r="A20" s="443" t="s">
        <v>133</v>
      </c>
      <c r="B20" s="443"/>
      <c r="C20" s="173"/>
      <c r="D20" s="174">
        <f>SUM(D21:D27)</f>
        <v>3751001</v>
      </c>
    </row>
    <row r="21" spans="1:4" ht="18.75" customHeight="1">
      <c r="A21" s="32" t="s">
        <v>12</v>
      </c>
      <c r="B21" s="33" t="s">
        <v>55</v>
      </c>
      <c r="C21" s="32" t="s">
        <v>33</v>
      </c>
      <c r="D21" s="143">
        <v>1150000</v>
      </c>
    </row>
    <row r="22" spans="1:4" ht="18.75" customHeight="1">
      <c r="A22" s="34" t="s">
        <v>13</v>
      </c>
      <c r="B22" s="35" t="s">
        <v>32</v>
      </c>
      <c r="C22" s="34" t="s">
        <v>33</v>
      </c>
      <c r="D22" s="141">
        <v>238061</v>
      </c>
    </row>
    <row r="23" spans="1:4" ht="38.25">
      <c r="A23" s="34" t="s">
        <v>14</v>
      </c>
      <c r="B23" s="36" t="s">
        <v>58</v>
      </c>
      <c r="C23" s="34" t="s">
        <v>59</v>
      </c>
      <c r="D23" s="141">
        <v>2362940</v>
      </c>
    </row>
    <row r="24" spans="1:4" ht="18.75" customHeight="1">
      <c r="A24" s="34" t="s">
        <v>1</v>
      </c>
      <c r="B24" s="35" t="s">
        <v>56</v>
      </c>
      <c r="C24" s="34" t="s">
        <v>50</v>
      </c>
      <c r="D24" s="141"/>
    </row>
    <row r="25" spans="1:4" ht="18.75" customHeight="1">
      <c r="A25" s="34" t="s">
        <v>19</v>
      </c>
      <c r="B25" s="35" t="s">
        <v>57</v>
      </c>
      <c r="C25" s="34" t="s">
        <v>35</v>
      </c>
      <c r="D25" s="141"/>
    </row>
    <row r="26" spans="1:4" ht="18.75" customHeight="1">
      <c r="A26" s="34" t="s">
        <v>22</v>
      </c>
      <c r="B26" s="35" t="s">
        <v>159</v>
      </c>
      <c r="C26" s="34" t="s">
        <v>36</v>
      </c>
      <c r="D26" s="141"/>
    </row>
    <row r="27" spans="1:4" ht="18.75" customHeight="1">
      <c r="A27" s="37" t="s">
        <v>24</v>
      </c>
      <c r="B27" s="38" t="s">
        <v>37</v>
      </c>
      <c r="C27" s="37" t="s">
        <v>34</v>
      </c>
      <c r="D27" s="142"/>
    </row>
    <row r="28" spans="1:4" ht="7.5" customHeight="1">
      <c r="A28" s="6"/>
      <c r="B28" s="7"/>
      <c r="C28" s="7"/>
      <c r="D28" s="7"/>
    </row>
    <row r="29" spans="1:6" ht="12.75">
      <c r="A29" s="61"/>
      <c r="B29" s="60"/>
      <c r="C29" s="60"/>
      <c r="D29" s="60"/>
      <c r="E29" s="57"/>
      <c r="F29" s="57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&amp;A
do uchwały Rady Miejskiej w Szczyrku 
nr XXIV/107/2007
z dnia 28.12.2007r.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Q37"/>
  <sheetViews>
    <sheetView defaultGridColor="0" colorId="8" workbookViewId="0" topLeftCell="A7">
      <selection activeCell="D21" sqref="D21"/>
    </sheetView>
  </sheetViews>
  <sheetFormatPr defaultColWidth="9.00390625" defaultRowHeight="12.75"/>
  <cols>
    <col min="1" max="1" width="5.625" style="5" bestFit="1" customWidth="1"/>
    <col min="2" max="2" width="8.625" style="5" customWidth="1"/>
    <col min="3" max="3" width="33.75390625" style="2" customWidth="1"/>
    <col min="4" max="4" width="11.625" style="2" customWidth="1"/>
    <col min="5" max="5" width="10.875" style="2" customWidth="1"/>
    <col min="6" max="6" width="12.00390625" style="2" customWidth="1"/>
    <col min="7" max="7" width="15.00390625" style="0" customWidth="1"/>
    <col min="8" max="8" width="13.25390625" style="0" customWidth="1"/>
    <col min="9" max="9" width="11.25390625" style="0" customWidth="1"/>
    <col min="10" max="10" width="7.75390625" style="0" customWidth="1"/>
    <col min="11" max="11" width="7.625" style="0" customWidth="1"/>
  </cols>
  <sheetData>
    <row r="1" spans="1:9" ht="48.75" customHeight="1">
      <c r="A1" s="453" t="s">
        <v>468</v>
      </c>
      <c r="B1" s="453"/>
      <c r="C1" s="453"/>
      <c r="D1" s="453"/>
      <c r="E1" s="453"/>
      <c r="F1" s="453"/>
      <c r="G1" s="453"/>
      <c r="H1" s="453"/>
      <c r="I1" s="453"/>
    </row>
    <row r="2" spans="9:95" ht="12.75">
      <c r="I2" s="11" t="s">
        <v>43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</row>
    <row r="3" spans="1:95" s="5" customFormat="1" ht="20.25" customHeight="1">
      <c r="A3" s="443" t="s">
        <v>2</v>
      </c>
      <c r="B3" s="454" t="s">
        <v>3</v>
      </c>
      <c r="C3" s="454" t="s">
        <v>18</v>
      </c>
      <c r="D3" s="445" t="s">
        <v>127</v>
      </c>
      <c r="E3" s="445" t="s">
        <v>302</v>
      </c>
      <c r="F3" s="445" t="s">
        <v>94</v>
      </c>
      <c r="G3" s="445"/>
      <c r="H3" s="445"/>
      <c r="I3" s="445"/>
      <c r="J3" s="446" t="s">
        <v>355</v>
      </c>
      <c r="K3" s="447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</row>
    <row r="4" spans="1:95" s="5" customFormat="1" ht="46.5" customHeight="1">
      <c r="A4" s="443"/>
      <c r="B4" s="455"/>
      <c r="C4" s="455"/>
      <c r="D4" s="443"/>
      <c r="E4" s="445"/>
      <c r="F4" s="445" t="s">
        <v>125</v>
      </c>
      <c r="G4" s="445" t="s">
        <v>5</v>
      </c>
      <c r="H4" s="445"/>
      <c r="I4" s="445" t="s">
        <v>126</v>
      </c>
      <c r="J4" s="448"/>
      <c r="K4" s="449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</row>
    <row r="5" spans="1:95" s="5" customFormat="1" ht="46.5" customHeight="1">
      <c r="A5" s="443"/>
      <c r="B5" s="456"/>
      <c r="C5" s="456"/>
      <c r="D5" s="443"/>
      <c r="E5" s="445"/>
      <c r="F5" s="445"/>
      <c r="G5" s="19" t="s">
        <v>301</v>
      </c>
      <c r="H5" s="19" t="s">
        <v>144</v>
      </c>
      <c r="I5" s="445"/>
      <c r="J5" s="185" t="s">
        <v>385</v>
      </c>
      <c r="K5" s="186" t="s">
        <v>356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</row>
    <row r="6" spans="1:95" ht="9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183" t="s">
        <v>312</v>
      </c>
      <c r="K6" s="184" t="s">
        <v>353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</row>
    <row r="7" spans="1:95" s="93" customFormat="1" ht="19.5" customHeight="1">
      <c r="A7" s="135">
        <v>750</v>
      </c>
      <c r="B7" s="135"/>
      <c r="C7" s="101" t="s">
        <v>213</v>
      </c>
      <c r="D7" s="113">
        <v>53270</v>
      </c>
      <c r="E7" s="113">
        <v>53270</v>
      </c>
      <c r="F7" s="113">
        <v>53270</v>
      </c>
      <c r="G7" s="113">
        <v>53270</v>
      </c>
      <c r="H7" s="113">
        <v>0</v>
      </c>
      <c r="I7" s="150">
        <f>I8</f>
        <v>0</v>
      </c>
      <c r="J7" s="150">
        <v>15300</v>
      </c>
      <c r="K7" s="113">
        <f>K8</f>
        <v>0</v>
      </c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</row>
    <row r="8" spans="1:95" ht="19.5" customHeight="1">
      <c r="A8" s="40"/>
      <c r="B8" s="40">
        <v>75011</v>
      </c>
      <c r="C8" s="100" t="s">
        <v>291</v>
      </c>
      <c r="D8" s="114">
        <v>53270</v>
      </c>
      <c r="E8" s="114">
        <v>53270</v>
      </c>
      <c r="F8" s="114">
        <v>53270</v>
      </c>
      <c r="G8" s="114">
        <v>53270</v>
      </c>
      <c r="H8" s="114">
        <v>0</v>
      </c>
      <c r="I8" s="114">
        <v>0</v>
      </c>
      <c r="J8" s="114">
        <v>15300</v>
      </c>
      <c r="K8" s="114">
        <v>0</v>
      </c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</row>
    <row r="9" spans="1:95" s="82" customFormat="1" ht="51">
      <c r="A9" s="136">
        <v>751</v>
      </c>
      <c r="B9" s="136"/>
      <c r="C9" s="102" t="s">
        <v>463</v>
      </c>
      <c r="D9" s="116">
        <v>1500</v>
      </c>
      <c r="E9" s="116">
        <v>1500</v>
      </c>
      <c r="F9" s="116">
        <v>1500</v>
      </c>
      <c r="G9" s="116">
        <f>G10</f>
        <v>435</v>
      </c>
      <c r="H9" s="116">
        <v>0</v>
      </c>
      <c r="I9" s="151">
        <v>0</v>
      </c>
      <c r="J9" s="151">
        <v>0</v>
      </c>
      <c r="K9" s="116">
        <v>0</v>
      </c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</row>
    <row r="10" spans="1:95" s="154" customFormat="1" ht="25.5">
      <c r="A10" s="188"/>
      <c r="B10" s="188">
        <v>75101</v>
      </c>
      <c r="C10" s="189" t="s">
        <v>363</v>
      </c>
      <c r="D10" s="190">
        <v>1500</v>
      </c>
      <c r="E10" s="190">
        <v>1500</v>
      </c>
      <c r="F10" s="190">
        <v>1500</v>
      </c>
      <c r="G10" s="190">
        <v>435</v>
      </c>
      <c r="H10" s="190">
        <v>0</v>
      </c>
      <c r="I10" s="191">
        <v>0</v>
      </c>
      <c r="J10" s="191">
        <v>0</v>
      </c>
      <c r="K10" s="190">
        <v>0</v>
      </c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</row>
    <row r="11" spans="1:95" s="93" customFormat="1" ht="19.5" customHeight="1">
      <c r="A11" s="136">
        <v>852</v>
      </c>
      <c r="B11" s="136"/>
      <c r="C11" s="102" t="s">
        <v>188</v>
      </c>
      <c r="D11" s="116">
        <v>1481889</v>
      </c>
      <c r="E11" s="116">
        <v>1481889</v>
      </c>
      <c r="F11" s="116">
        <v>1481889</v>
      </c>
      <c r="G11" s="116">
        <v>54179</v>
      </c>
      <c r="H11" s="116">
        <v>1293003</v>
      </c>
      <c r="I11" s="151">
        <f>SUM(I12:I15)</f>
        <v>0</v>
      </c>
      <c r="J11" s="151">
        <v>1000</v>
      </c>
      <c r="K11" s="116">
        <f>SUM(K12:K15)</f>
        <v>0</v>
      </c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</row>
    <row r="12" spans="1:95" ht="51">
      <c r="A12" s="40"/>
      <c r="B12" s="40">
        <v>85212</v>
      </c>
      <c r="C12" s="147" t="s">
        <v>295</v>
      </c>
      <c r="D12" s="114">
        <v>1340828</v>
      </c>
      <c r="E12" s="114">
        <v>1340828</v>
      </c>
      <c r="F12" s="114">
        <v>1340828</v>
      </c>
      <c r="G12" s="114">
        <v>47825</v>
      </c>
      <c r="H12" s="114">
        <v>1293003</v>
      </c>
      <c r="I12" s="114">
        <v>0</v>
      </c>
      <c r="J12" s="114">
        <v>0</v>
      </c>
      <c r="K12" s="114">
        <v>0</v>
      </c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</row>
    <row r="13" spans="1:95" ht="52.5" customHeight="1">
      <c r="A13" s="40"/>
      <c r="B13" s="40">
        <v>85213</v>
      </c>
      <c r="C13" s="147" t="s">
        <v>292</v>
      </c>
      <c r="D13" s="114">
        <v>7741</v>
      </c>
      <c r="E13" s="114">
        <v>7741</v>
      </c>
      <c r="F13" s="114">
        <v>7741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</row>
    <row r="14" spans="1:95" ht="27.75" customHeight="1">
      <c r="A14" s="40"/>
      <c r="B14" s="40">
        <v>85214</v>
      </c>
      <c r="C14" s="147" t="s">
        <v>293</v>
      </c>
      <c r="D14" s="114">
        <v>111720</v>
      </c>
      <c r="E14" s="114">
        <v>111720</v>
      </c>
      <c r="F14" s="114">
        <v>111720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</row>
    <row r="15" spans="1:95" ht="25.5" customHeight="1">
      <c r="A15" s="40"/>
      <c r="B15" s="40">
        <v>85228</v>
      </c>
      <c r="C15" s="147" t="s">
        <v>294</v>
      </c>
      <c r="D15" s="114">
        <v>21600</v>
      </c>
      <c r="E15" s="114">
        <v>21600</v>
      </c>
      <c r="F15" s="114">
        <v>21600</v>
      </c>
      <c r="G15" s="114">
        <v>6354</v>
      </c>
      <c r="H15" s="114">
        <v>0</v>
      </c>
      <c r="I15" s="115">
        <v>0</v>
      </c>
      <c r="J15" s="115">
        <v>1000</v>
      </c>
      <c r="K15" s="115">
        <v>0</v>
      </c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</row>
    <row r="16" spans="1:95" s="111" customFormat="1" ht="19.5" customHeight="1">
      <c r="A16" s="450" t="s">
        <v>134</v>
      </c>
      <c r="B16" s="451"/>
      <c r="C16" s="452"/>
      <c r="D16" s="137">
        <v>1536659</v>
      </c>
      <c r="E16" s="137">
        <v>1536659</v>
      </c>
      <c r="F16" s="137">
        <v>1536659</v>
      </c>
      <c r="G16" s="137">
        <v>107884</v>
      </c>
      <c r="H16" s="137">
        <f>H7+H9+H11</f>
        <v>1293003</v>
      </c>
      <c r="I16" s="152">
        <f>I7+I9+I11</f>
        <v>0</v>
      </c>
      <c r="J16" s="152">
        <f>J7+J9+J11</f>
        <v>16300</v>
      </c>
      <c r="K16" s="137">
        <f>K7+K9+K11</f>
        <v>0</v>
      </c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</row>
    <row r="17" spans="11:95" ht="12.75"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</row>
    <row r="18" spans="1:95" ht="12.75">
      <c r="A18" s="103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</row>
    <row r="19" spans="11:95" ht="12.75"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</row>
    <row r="20" spans="11:95" ht="12.75"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</row>
    <row r="21" spans="11:95" ht="12.75"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</row>
    <row r="22" spans="11:95" ht="12.75"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</row>
    <row r="23" spans="11:95" ht="12.75"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</row>
    <row r="24" spans="11:95" ht="12.75"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</row>
    <row r="25" spans="11:95" ht="12.75"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</row>
    <row r="26" spans="11:95" ht="12.75"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</row>
    <row r="27" spans="11:95" ht="12.75"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</row>
    <row r="28" spans="11:95" ht="12.75"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</row>
    <row r="29" spans="11:95" ht="12.75"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</row>
    <row r="30" spans="11:95" ht="12.75"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</row>
    <row r="31" spans="11:95" ht="12.75"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</row>
    <row r="32" spans="11:95" ht="12.75"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</row>
    <row r="33" spans="11:95" ht="12.75"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</row>
    <row r="34" spans="11:95" ht="12.75"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</row>
    <row r="35" spans="11:95" ht="12.75"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</row>
    <row r="36" spans="11:95" ht="12.75"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</row>
    <row r="37" spans="11:95" ht="12.75"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</row>
  </sheetData>
  <mergeCells count="12">
    <mergeCell ref="A1:I1"/>
    <mergeCell ref="F4:F5"/>
    <mergeCell ref="D3:D5"/>
    <mergeCell ref="E3:E5"/>
    <mergeCell ref="A3:A5"/>
    <mergeCell ref="B3:B5"/>
    <mergeCell ref="C3:C5"/>
    <mergeCell ref="J3:K4"/>
    <mergeCell ref="A16:C16"/>
    <mergeCell ref="G4:H4"/>
    <mergeCell ref="I4:I5"/>
    <mergeCell ref="F3:I3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Miejskiej w Szczyrku 
nr XXIV/107/2007
z dnia 28.12.2007r.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J2" sqref="J2"/>
    </sheetView>
  </sheetViews>
  <sheetFormatPr defaultColWidth="9.00390625" defaultRowHeight="12.75"/>
  <cols>
    <col min="1" max="1" width="6.25390625" style="0" customWidth="1"/>
    <col min="2" max="2" width="8.25390625" style="0" customWidth="1"/>
    <col min="3" max="3" width="34.00390625" style="0" customWidth="1"/>
    <col min="4" max="4" width="10.375" style="0" customWidth="1"/>
    <col min="5" max="5" width="11.75390625" style="0" customWidth="1"/>
    <col min="6" max="6" width="10.125" style="0" customWidth="1"/>
    <col min="7" max="7" width="14.875" style="0" customWidth="1"/>
    <col min="8" max="8" width="12.25390625" style="0" customWidth="1"/>
    <col min="9" max="9" width="10.75390625" style="0" customWidth="1"/>
  </cols>
  <sheetData>
    <row r="2" spans="1:9" s="104" customFormat="1" ht="45.75" customHeight="1">
      <c r="A2" s="453" t="s">
        <v>469</v>
      </c>
      <c r="B2" s="453"/>
      <c r="C2" s="453"/>
      <c r="D2" s="453"/>
      <c r="E2" s="453"/>
      <c r="F2" s="453"/>
      <c r="G2" s="453"/>
      <c r="H2" s="453"/>
      <c r="I2" s="453"/>
    </row>
    <row r="3" spans="1:9" ht="12.75">
      <c r="A3" s="5"/>
      <c r="B3" s="5"/>
      <c r="C3" s="2"/>
      <c r="D3" s="2"/>
      <c r="E3" s="2"/>
      <c r="F3" s="2"/>
      <c r="I3" s="11" t="s">
        <v>43</v>
      </c>
    </row>
    <row r="4" spans="1:9" ht="12.75" customHeight="1">
      <c r="A4" s="443" t="s">
        <v>2</v>
      </c>
      <c r="B4" s="454" t="s">
        <v>3</v>
      </c>
      <c r="C4" s="454" t="s">
        <v>18</v>
      </c>
      <c r="D4" s="445" t="s">
        <v>127</v>
      </c>
      <c r="E4" s="445" t="s">
        <v>302</v>
      </c>
      <c r="F4" s="445" t="s">
        <v>94</v>
      </c>
      <c r="G4" s="445"/>
      <c r="H4" s="445"/>
      <c r="I4" s="445"/>
    </row>
    <row r="5" spans="1:9" ht="12.75">
      <c r="A5" s="443"/>
      <c r="B5" s="455"/>
      <c r="C5" s="455"/>
      <c r="D5" s="443"/>
      <c r="E5" s="445"/>
      <c r="F5" s="445" t="s">
        <v>125</v>
      </c>
      <c r="G5" s="445" t="s">
        <v>5</v>
      </c>
      <c r="H5" s="445"/>
      <c r="I5" s="445" t="s">
        <v>126</v>
      </c>
    </row>
    <row r="6" spans="1:9" ht="51">
      <c r="A6" s="443"/>
      <c r="B6" s="456"/>
      <c r="C6" s="456"/>
      <c r="D6" s="443"/>
      <c r="E6" s="445"/>
      <c r="F6" s="445"/>
      <c r="G6" s="19" t="s">
        <v>367</v>
      </c>
      <c r="H6" s="19" t="s">
        <v>144</v>
      </c>
      <c r="I6" s="445"/>
    </row>
    <row r="7" spans="1:9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</row>
    <row r="8" spans="1:9" ht="12.75">
      <c r="A8" s="136">
        <v>852</v>
      </c>
      <c r="B8" s="136"/>
      <c r="C8" s="102" t="s">
        <v>188</v>
      </c>
      <c r="D8" s="116">
        <v>186303</v>
      </c>
      <c r="E8" s="116">
        <v>186303</v>
      </c>
      <c r="F8" s="116">
        <f>SUM(F9:F11)</f>
        <v>186303</v>
      </c>
      <c r="G8" s="116">
        <f>SUM(G9:G11)</f>
        <v>90247</v>
      </c>
      <c r="H8" s="116">
        <f>SUM(H9:H11)</f>
        <v>96056</v>
      </c>
      <c r="I8" s="116">
        <f>SUM(I9:I11)</f>
        <v>0</v>
      </c>
    </row>
    <row r="9" spans="1:9" ht="25.5">
      <c r="A9" s="40"/>
      <c r="B9" s="40">
        <v>85214</v>
      </c>
      <c r="C9" s="147" t="s">
        <v>293</v>
      </c>
      <c r="D9" s="114">
        <v>65821</v>
      </c>
      <c r="E9" s="114">
        <v>65821</v>
      </c>
      <c r="F9" s="114">
        <v>65821</v>
      </c>
      <c r="G9" s="114"/>
      <c r="H9" s="114">
        <v>65821</v>
      </c>
      <c r="I9" s="114">
        <v>0</v>
      </c>
    </row>
    <row r="10" spans="1:9" ht="12.75">
      <c r="A10" s="40"/>
      <c r="B10" s="40">
        <v>85219</v>
      </c>
      <c r="C10" s="147" t="s">
        <v>260</v>
      </c>
      <c r="D10" s="114">
        <v>90247</v>
      </c>
      <c r="E10" s="114">
        <v>90247</v>
      </c>
      <c r="F10" s="114">
        <v>90247</v>
      </c>
      <c r="G10" s="114">
        <v>90247</v>
      </c>
      <c r="H10" s="114">
        <v>0</v>
      </c>
      <c r="I10" s="115">
        <v>0</v>
      </c>
    </row>
    <row r="11" spans="1:9" ht="12.75">
      <c r="A11" s="40"/>
      <c r="B11" s="40">
        <v>85295</v>
      </c>
      <c r="C11" s="147" t="s">
        <v>200</v>
      </c>
      <c r="D11" s="114">
        <v>30235</v>
      </c>
      <c r="E11" s="114">
        <v>30235</v>
      </c>
      <c r="F11" s="114">
        <v>30235</v>
      </c>
      <c r="G11" s="114"/>
      <c r="H11" s="114">
        <v>30235</v>
      </c>
      <c r="I11" s="115">
        <v>0</v>
      </c>
    </row>
    <row r="12" spans="1:9" ht="15">
      <c r="A12" s="450" t="s">
        <v>134</v>
      </c>
      <c r="B12" s="451"/>
      <c r="C12" s="452"/>
      <c r="D12" s="137">
        <f aca="true" t="shared" si="0" ref="D12:I12">D8</f>
        <v>186303</v>
      </c>
      <c r="E12" s="137">
        <f t="shared" si="0"/>
        <v>186303</v>
      </c>
      <c r="F12" s="137">
        <f t="shared" si="0"/>
        <v>186303</v>
      </c>
      <c r="G12" s="137">
        <f t="shared" si="0"/>
        <v>90247</v>
      </c>
      <c r="H12" s="137">
        <f t="shared" si="0"/>
        <v>96056</v>
      </c>
      <c r="I12" s="137">
        <f t="shared" si="0"/>
        <v>0</v>
      </c>
    </row>
  </sheetData>
  <mergeCells count="11">
    <mergeCell ref="A12:C12"/>
    <mergeCell ref="F5:F6"/>
    <mergeCell ref="G5:H5"/>
    <mergeCell ref="I5:I6"/>
    <mergeCell ref="A2:I2"/>
    <mergeCell ref="A4:A6"/>
    <mergeCell ref="B4:B6"/>
    <mergeCell ref="C4:C6"/>
    <mergeCell ref="D4:D6"/>
    <mergeCell ref="E4:E6"/>
    <mergeCell ref="F4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&amp;R&amp;8Załącznik nr 6a
Do uchwały Rady Miejskiej w Szczyrku
nr XXIV/107/2007
z dnia 28.12.2007r.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I21"/>
  <sheetViews>
    <sheetView workbookViewId="0" topLeftCell="A4">
      <selection activeCell="M5" sqref="M5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13.125" style="2" customWidth="1"/>
    <col min="4" max="4" width="14.125" style="2" customWidth="1"/>
    <col min="5" max="5" width="14.375" style="2" customWidth="1"/>
    <col min="6" max="6" width="16.125" style="2" customWidth="1"/>
    <col min="7" max="7" width="10.375" style="0" customWidth="1"/>
    <col min="8" max="8" width="14.625" style="0" customWidth="1"/>
    <col min="78" max="16384" width="9.125" style="2" customWidth="1"/>
  </cols>
  <sheetData>
    <row r="1" spans="10:139" ht="12.75"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</row>
    <row r="2" spans="10:139" ht="12.75"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</row>
    <row r="3" spans="10:139" ht="12.75"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</row>
    <row r="4" spans="10:139" ht="12.75"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</row>
    <row r="5" spans="1:139" ht="45" customHeight="1">
      <c r="A5" s="453" t="s">
        <v>464</v>
      </c>
      <c r="B5" s="453"/>
      <c r="C5" s="453"/>
      <c r="D5" s="453"/>
      <c r="E5" s="453"/>
      <c r="F5" s="453"/>
      <c r="G5" s="453"/>
      <c r="H5" s="453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</row>
    <row r="6" spans="10:139" ht="12.75"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</row>
    <row r="7" spans="8:139" ht="12.75">
      <c r="H7" s="79" t="s">
        <v>43</v>
      </c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</row>
    <row r="8" spans="1:139" ht="20.25" customHeight="1">
      <c r="A8" s="443" t="s">
        <v>2</v>
      </c>
      <c r="B8" s="443" t="s">
        <v>3</v>
      </c>
      <c r="C8" s="445" t="s">
        <v>127</v>
      </c>
      <c r="D8" s="445" t="s">
        <v>340</v>
      </c>
      <c r="E8" s="445" t="s">
        <v>94</v>
      </c>
      <c r="F8" s="445"/>
      <c r="G8" s="445"/>
      <c r="H8" s="44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</row>
    <row r="9" spans="1:139" ht="18" customHeight="1">
      <c r="A9" s="443"/>
      <c r="B9" s="443"/>
      <c r="C9" s="443"/>
      <c r="D9" s="445"/>
      <c r="E9" s="445" t="s">
        <v>125</v>
      </c>
      <c r="F9" s="445" t="s">
        <v>5</v>
      </c>
      <c r="G9" s="445"/>
      <c r="H9" s="445" t="s">
        <v>126</v>
      </c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</row>
    <row r="10" spans="1:139" ht="69" customHeight="1">
      <c r="A10" s="443"/>
      <c r="B10" s="443"/>
      <c r="C10" s="443"/>
      <c r="D10" s="445"/>
      <c r="E10" s="445"/>
      <c r="F10" s="19" t="s">
        <v>341</v>
      </c>
      <c r="G10" s="19" t="s">
        <v>124</v>
      </c>
      <c r="H10" s="44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</row>
    <row r="11" spans="1:139" ht="8.2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</row>
    <row r="12" spans="1:139" s="138" customFormat="1" ht="19.5" customHeight="1">
      <c r="A12" s="165">
        <v>754</v>
      </c>
      <c r="B12" s="166">
        <v>75414</v>
      </c>
      <c r="C12" s="167">
        <v>15341</v>
      </c>
      <c r="D12" s="167">
        <v>15341</v>
      </c>
      <c r="E12" s="167">
        <v>15341</v>
      </c>
      <c r="F12" s="167">
        <v>15341</v>
      </c>
      <c r="G12" s="168" t="s">
        <v>342</v>
      </c>
      <c r="H12" s="168" t="s">
        <v>343</v>
      </c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</row>
    <row r="13" spans="1:139" s="149" customFormat="1" ht="24.75" customHeight="1">
      <c r="A13" s="457" t="s">
        <v>134</v>
      </c>
      <c r="B13" s="457"/>
      <c r="C13" s="457"/>
      <c r="D13" s="148">
        <f>D12</f>
        <v>15341</v>
      </c>
      <c r="E13" s="148">
        <f>E12</f>
        <v>15341</v>
      </c>
      <c r="F13" s="148">
        <f>F12</f>
        <v>15341</v>
      </c>
      <c r="G13" s="120" t="str">
        <f>G12</f>
        <v>__________</v>
      </c>
      <c r="H13" s="120" t="str">
        <f>H12</f>
        <v>_____________</v>
      </c>
      <c r="I13" s="164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</row>
    <row r="14" spans="10:139" ht="12.75"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</row>
    <row r="15" spans="1:139" ht="12.75">
      <c r="A15" s="88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</row>
    <row r="16" spans="10:139" ht="12.75"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</row>
    <row r="17" spans="10:139" ht="12.75"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</row>
    <row r="18" spans="10:139" ht="12.75"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</row>
    <row r="19" spans="10:139" ht="12.75"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</row>
    <row r="20" spans="10:139" ht="12.75"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</row>
    <row r="21" spans="10:139" ht="12.75"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</row>
  </sheetData>
  <mergeCells count="10">
    <mergeCell ref="F9:G9"/>
    <mergeCell ref="H9:H10"/>
    <mergeCell ref="A13:C13"/>
    <mergeCell ref="A5:H5"/>
    <mergeCell ref="A8:A10"/>
    <mergeCell ref="B8:B10"/>
    <mergeCell ref="C8:C10"/>
    <mergeCell ref="D8:D10"/>
    <mergeCell ref="E8:H8"/>
    <mergeCell ref="E9:E10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120" r:id="rId1"/>
  <headerFooter alignWithMargins="0">
    <oddHeader>&amp;RZałącznik nr 7   
do uchwały Rady Miejskiej w Szczyrku 
nr XXIV/107/2007
z dnia 28.12.2007r.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Kazimiera Egielman</cp:lastModifiedBy>
  <cp:lastPrinted>2008-01-04T10:51:22Z</cp:lastPrinted>
  <dcterms:created xsi:type="dcterms:W3CDTF">1998-12-09T13:02:10Z</dcterms:created>
  <dcterms:modified xsi:type="dcterms:W3CDTF">2008-01-04T10:53:57Z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