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<sst xmlns="http://schemas.openxmlformats.org/spreadsheetml/2006/main" count="286" uniqueCount="137">
  <si>
    <t>4.</t>
  </si>
  <si>
    <t>Treść</t>
  </si>
  <si>
    <t>w tym:</t>
  </si>
  <si>
    <t>Wydatki</t>
  </si>
  <si>
    <t>1.</t>
  </si>
  <si>
    <t>2.</t>
  </si>
  <si>
    <t>3.</t>
  </si>
  <si>
    <t>5.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</si>
  <si>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</si>
  <si>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</si>
  <si>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</si>
  <si>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</si>
  <si>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</si>
  <si>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</si>
  <si>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</si>
  <si>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</si>
  <si>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</si>
  <si>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</si>
  <si>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</si>
  <si>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</si>
  <si>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</si>
  <si>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</si>
  <si>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</si>
  <si>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</si>
  <si>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</si>
  <si>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</si>
  <si>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</si>
  <si>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</si>
  <si>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</si>
  <si>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</si>
  <si>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</si>
  <si>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</si>
  <si>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</si>
  <si>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</si>
  <si>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</si>
  <si>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</si>
  <si>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</si>
  <si>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</si>
  <si>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</si>
  <si>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</si>
  <si>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</si>
  <si>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</si>
  <si>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</si>
  <si>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</si>
  <si>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</si>
  <si>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</si>
  <si>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</si>
  <si>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</si>
  <si>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</si>
  <si>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</si>
  <si>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</si>
  <si>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</si>
  <si>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</si>
  <si>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</si>
  <si>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</si>
  <si>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</si>
  <si>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</si>
  <si>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</si>
  <si>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</si>
  <si>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9.</t>
  </si>
  <si>
    <t>10.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</si>
  <si>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</si>
  <si>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</si>
  <si>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</si>
  <si>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</si>
  <si>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</si>
  <si>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</si>
  <si>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</si>
  <si>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</si>
  <si>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</si>
  <si>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</si>
  <si>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</si>
  <si>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</si>
  <si>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</si>
  <si>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</si>
  <si>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</si>
  <si>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</si>
  <si>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</si>
  <si>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</si>
  <si>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</si>
  <si>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</si>
  <si>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</si>
  <si>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</si>
  <si>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</si>
  <si>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</si>
  <si>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Dochody</t>
  </si>
  <si>
    <t>Wyniki budżetu</t>
  </si>
  <si>
    <t>Wytyczenie szlaku turystycznego oraz przygotowanie i uzbrojenie terenu pod budowę kolei gondolowej Szczyrk-Górka w kierunku klimczoka</t>
  </si>
  <si>
    <t>2011 r.</t>
  </si>
  <si>
    <t>Budowa 2 parkingów przy obiektach turystycznych ( Hala Pośrednia, Skalite)</t>
  </si>
  <si>
    <t>Przychody i rozchody budżetu w 2010r.</t>
  </si>
  <si>
    <t>Wydatki * na programy i projekty realizowane ze środków pochodzących z funduszy strukturalnych i Funduszu Spójności w latach 2010-2012</t>
  </si>
  <si>
    <t>Wydatki w okresie realizacji projektu (całkowita wartośc projektu) (6+7+8)</t>
  </si>
  <si>
    <t>Środki z budżetu gminy</t>
  </si>
  <si>
    <t>Środki z budżetu krajowego</t>
  </si>
  <si>
    <t>2010 do 2012</t>
  </si>
  <si>
    <t>Wydatki razem (10+14)</t>
  </si>
  <si>
    <t>Wydatki razem (11+12+13)</t>
  </si>
  <si>
    <t>Wydatki razem (15+16+17+18)</t>
  </si>
  <si>
    <t xml:space="preserve">2010 r. </t>
  </si>
  <si>
    <t>2012 r.</t>
  </si>
  <si>
    <t>2011 r</t>
  </si>
  <si>
    <t>Program Operacyjny Kapitał Ludzki</t>
  </si>
  <si>
    <t>IX. Rozwój wykształcenia i kompetencji w regionach</t>
  </si>
  <si>
    <t>9.1. Wyrównywanie Szans edukacyjnych i zapewnienie wysokiej jakości usług edukacyjnych świadczonych w systemie oświaty</t>
  </si>
  <si>
    <t>9.1.1. Zmiejszanie nierówności w stopniu upowszechniania edukacji przedszkolnej</t>
  </si>
  <si>
    <t>Edukacja integracyjna dla dzieci z Miasta Szczyrk</t>
  </si>
  <si>
    <t>VII. Promocja integracji społecznej</t>
  </si>
  <si>
    <t>7.1 Rozwój i upowszechnianie aktywnej integracji</t>
  </si>
  <si>
    <t>7.1.1 Rozwój i upowszechnianie aktywnej integracji przez ośrodki pomocy społecznej</t>
  </si>
  <si>
    <t>Ścieżka do aktywności-aktywizacja społeczno zawodowa mieszkańców Szczyrku</t>
  </si>
  <si>
    <t>Partnerski projekt Comenius</t>
  </si>
  <si>
    <t>Uczenie się przez całe życie Comenius-Partnerskie Projekty</t>
  </si>
  <si>
    <t>9.1. Wyrównywanie szns edukacyjnych i zapewnienie wysokiej jakości usług edukacyjnych świadczonych w systemie oświaty</t>
  </si>
  <si>
    <t>9.1.2. Wyrównanie szans edukacyjnych uczniów z grup o utrudnionycm dostępie do edukacji oraz zmniejszenie różnic w jakości usług edukacyjnych</t>
  </si>
  <si>
    <t>Równy start - równe szanse</t>
  </si>
  <si>
    <t>Kwota
2010 r.</t>
  </si>
  <si>
    <t>Spłaty kredytów w tym: na zadania finansowane z udziałem środków o których mowa w art.. 5 ust.1 pkt 2 i 3 ustawy  z dnia 27 sierpnia    2009 r. o finansach publicznych - 876 525 zł</t>
  </si>
  <si>
    <t>Regionalny Program Operacyjny Województwa Śląskiego</t>
  </si>
  <si>
    <t>V Środowisko</t>
  </si>
  <si>
    <t>5.3. Czyste powietrze i odnawialne źródła energii</t>
  </si>
  <si>
    <t>5.3.2Przekształcenie istniejących systemów ogrzewania obiektów użyteczności publicznej w systemy bardziej przyjazne dla środowiska, w szczególności ograniczenie "niskiej emisji"</t>
  </si>
  <si>
    <t>Termomodernizacja Kina Beskid w Szczyrku</t>
  </si>
  <si>
    <t>Kredyty w tym: na zadania finansowane z udziałem środków o których mowa w art.. 5 ust.1 pkt 2 i 3 ustawy  z dnia 27 sierpnia 2009 r. o finansach publicznych - 5 971 066 zł.</t>
  </si>
  <si>
    <t>6057/6059, 6060</t>
  </si>
  <si>
    <t>6057/6059, 6067/6069</t>
  </si>
  <si>
    <t>6057/6059 6067/6069</t>
  </si>
  <si>
    <t>6057/6059</t>
  </si>
  <si>
    <t>801-80104-4117-4119-4127-4129-4177-4179-4217-4219-4247-4249-4307-4309-4367-4369-4437-4439-4747-4749-4757-4759</t>
  </si>
  <si>
    <t>852-85295-4017-4019-4117-4119-4127-4129-4177-4179-4217-4219-4307-4309-4367-4369-4377-4379-4757-4759</t>
  </si>
  <si>
    <t>801-80110-4217-4247-4307-4417-4427-4437-4747-4757-4707</t>
  </si>
  <si>
    <t>801-80195-4017-4019-4117-4119-4127-4129-4177-4179-4217-4219-4247-4249-4267-4269-4307-4309-4357-4359-4367-4369-4417-4419-4747-4749-4757-4759</t>
  </si>
  <si>
    <t>921-92195-6057/6059</t>
  </si>
  <si>
    <t>Marzyciele, odkrywcy, artści</t>
  </si>
  <si>
    <t xml:space="preserve"> Program Operacyjny Kapitał Ludzki</t>
  </si>
  <si>
    <t>801-80195-4017-4019-4117-4119-4127-4129-4137-4139-4177-4179-4217-4219-4307-4309</t>
  </si>
  <si>
    <t>9.5. Oddolne inicjatywy edukacyjne na obszarach wiejskich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</si>
</sst>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5" fillId="0" borderId="0" xfId="52" applyFont="1">
      <alignment/>
      <protection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11" fillId="20" borderId="14" xfId="0" applyFont="1" applyFill="1" applyBorder="1" applyAlignment="1">
      <alignment horizontal="center" wrapText="1"/>
    </xf>
    <xf numFmtId="0" fontId="11" fillId="20" borderId="15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20" borderId="18" xfId="0" applyFont="1" applyFill="1" applyBorder="1" applyAlignment="1">
      <alignment wrapText="1"/>
    </xf>
    <xf numFmtId="3" fontId="14" fillId="20" borderId="19" xfId="0" applyNumberFormat="1" applyFont="1" applyFill="1" applyBorder="1" applyAlignment="1">
      <alignment horizontal="right" wrapText="1"/>
    </xf>
    <xf numFmtId="0" fontId="14" fillId="20" borderId="15" xfId="0" applyFont="1" applyFill="1" applyBorder="1" applyAlignment="1">
      <alignment wrapText="1"/>
    </xf>
    <xf numFmtId="3" fontId="14" fillId="20" borderId="16" xfId="0" applyNumberFormat="1" applyFont="1" applyFill="1" applyBorder="1" applyAlignment="1">
      <alignment horizontal="right" wrapText="1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wrapText="1"/>
    </xf>
    <xf numFmtId="3" fontId="14" fillId="0" borderId="20" xfId="0" applyNumberFormat="1" applyFont="1" applyBorder="1" applyAlignment="1">
      <alignment horizontal="right" wrapText="1"/>
    </xf>
    <xf numFmtId="0" fontId="14" fillId="0" borderId="20" xfId="52" applyFont="1" applyBorder="1">
      <alignment/>
      <protection/>
    </xf>
    <xf numFmtId="3" fontId="14" fillId="0" borderId="16" xfId="0" applyNumberFormat="1" applyFont="1" applyFill="1" applyBorder="1" applyAlignment="1">
      <alignment horizontal="right" wrapText="1"/>
    </xf>
    <xf numFmtId="0" fontId="14" fillId="0" borderId="20" xfId="0" applyFont="1" applyBorder="1" applyAlignment="1">
      <alignment horizontal="right" wrapText="1"/>
    </xf>
    <xf numFmtId="3" fontId="14" fillId="0" borderId="20" xfId="0" applyNumberFormat="1" applyFont="1" applyBorder="1" applyAlignment="1">
      <alignment wrapText="1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3" fontId="14" fillId="0" borderId="18" xfId="0" applyNumberFormat="1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 wrapText="1"/>
    </xf>
    <xf numFmtId="3" fontId="14" fillId="0" borderId="20" xfId="52" applyNumberFormat="1" applyFont="1" applyBorder="1">
      <alignment/>
      <protection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4" fillId="20" borderId="14" xfId="0" applyFont="1" applyFill="1" applyBorder="1" applyAlignment="1">
      <alignment wrapText="1"/>
    </xf>
    <xf numFmtId="0" fontId="14" fillId="0" borderId="15" xfId="0" applyFont="1" applyBorder="1" applyAlignment="1">
      <alignment wrapText="1"/>
    </xf>
    <xf numFmtId="3" fontId="14" fillId="0" borderId="15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3" fontId="14" fillId="0" borderId="15" xfId="0" applyNumberFormat="1" applyFont="1" applyBorder="1" applyAlignment="1">
      <alignment wrapText="1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2" fillId="0" borderId="24" xfId="0" applyFont="1" applyBorder="1" applyAlignment="1">
      <alignment horizontal="center" wrapText="1"/>
    </xf>
    <xf numFmtId="0" fontId="14" fillId="0" borderId="0" xfId="52" applyFont="1" applyBorder="1">
      <alignment/>
      <protection/>
    </xf>
    <xf numFmtId="3" fontId="14" fillId="0" borderId="0" xfId="0" applyNumberFormat="1" applyFont="1" applyBorder="1" applyAlignment="1">
      <alignment horizontal="right" wrapText="1"/>
    </xf>
    <xf numFmtId="3" fontId="14" fillId="0" borderId="0" xfId="52" applyNumberFormat="1" applyFont="1" applyBorder="1">
      <alignment/>
      <protection/>
    </xf>
    <xf numFmtId="0" fontId="5" fillId="0" borderId="20" xfId="0" applyFont="1" applyBorder="1" applyAlignment="1">
      <alignment/>
    </xf>
    <xf numFmtId="0" fontId="5" fillId="0" borderId="10" xfId="52" applyFont="1" applyBorder="1">
      <alignment/>
      <protection/>
    </xf>
    <xf numFmtId="3" fontId="5" fillId="0" borderId="10" xfId="52" applyNumberFormat="1" applyFont="1" applyBorder="1">
      <alignment/>
      <protection/>
    </xf>
    <xf numFmtId="0" fontId="5" fillId="0" borderId="25" xfId="52" applyFont="1" applyBorder="1" applyAlignment="1">
      <alignment horizontal="left"/>
      <protection/>
    </xf>
    <xf numFmtId="0" fontId="5" fillId="0" borderId="25" xfId="52" applyFont="1" applyBorder="1">
      <alignment/>
      <protection/>
    </xf>
    <xf numFmtId="3" fontId="5" fillId="0" borderId="25" xfId="52" applyNumberFormat="1" applyFont="1" applyBorder="1">
      <alignment/>
      <protection/>
    </xf>
    <xf numFmtId="0" fontId="14" fillId="24" borderId="20" xfId="0" applyFont="1" applyFill="1" applyBorder="1" applyAlignment="1">
      <alignment/>
    </xf>
    <xf numFmtId="0" fontId="14" fillId="24" borderId="20" xfId="0" applyFont="1" applyFill="1" applyBorder="1" applyAlignment="1">
      <alignment wrapText="1"/>
    </xf>
    <xf numFmtId="3" fontId="14" fillId="24" borderId="20" xfId="0" applyNumberFormat="1" applyFont="1" applyFill="1" applyBorder="1" applyAlignment="1">
      <alignment horizontal="right" wrapText="1"/>
    </xf>
    <xf numFmtId="3" fontId="14" fillId="24" borderId="20" xfId="0" applyNumberFormat="1" applyFont="1" applyFill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5" fillId="0" borderId="26" xfId="52" applyFont="1" applyBorder="1" applyAlignment="1">
      <alignment horizontal="left"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0" fontId="5" fillId="0" borderId="30" xfId="52" applyFont="1" applyBorder="1">
      <alignment/>
      <protection/>
    </xf>
    <xf numFmtId="0" fontId="11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0" fontId="5" fillId="0" borderId="33" xfId="52" applyFont="1" applyBorder="1">
      <alignment/>
      <protection/>
    </xf>
    <xf numFmtId="0" fontId="5" fillId="0" borderId="34" xfId="52" applyFont="1" applyBorder="1">
      <alignment/>
      <protection/>
    </xf>
    <xf numFmtId="0" fontId="5" fillId="0" borderId="35" xfId="52" applyFont="1" applyBorder="1">
      <alignment/>
      <protection/>
    </xf>
    <xf numFmtId="0" fontId="5" fillId="0" borderId="36" xfId="52" applyFont="1" applyBorder="1">
      <alignment/>
      <protection/>
    </xf>
    <xf numFmtId="0" fontId="11" fillId="20" borderId="17" xfId="0" applyFont="1" applyFill="1" applyBorder="1" applyAlignment="1">
      <alignment horizontal="center" wrapText="1"/>
    </xf>
    <xf numFmtId="0" fontId="11" fillId="20" borderId="19" xfId="0" applyFont="1" applyFill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16" xfId="0" applyFont="1" applyBorder="1" applyAlignment="1">
      <alignment/>
    </xf>
    <xf numFmtId="0" fontId="11" fillId="20" borderId="37" xfId="0" applyFont="1" applyFill="1" applyBorder="1" applyAlignment="1">
      <alignment horizontal="center" wrapText="1"/>
    </xf>
    <xf numFmtId="0" fontId="11" fillId="20" borderId="38" xfId="0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4" fillId="0" borderId="20" xfId="0" applyFont="1" applyBorder="1" applyAlignment="1">
      <alignment/>
    </xf>
    <xf numFmtId="0" fontId="14" fillId="20" borderId="20" xfId="0" applyFont="1" applyFill="1" applyBorder="1" applyAlignment="1">
      <alignment/>
    </xf>
    <xf numFmtId="0" fontId="14" fillId="20" borderId="19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3" fontId="5" fillId="20" borderId="20" xfId="0" applyNumberFormat="1" applyFont="1" applyFill="1" applyBorder="1" applyAlignment="1">
      <alignment horizontal="right" wrapText="1"/>
    </xf>
    <xf numFmtId="0" fontId="5" fillId="20" borderId="20" xfId="0" applyFont="1" applyFill="1" applyBorder="1" applyAlignment="1">
      <alignment/>
    </xf>
    <xf numFmtId="0" fontId="5" fillId="20" borderId="19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3" fontId="14" fillId="20" borderId="20" xfId="0" applyNumberFormat="1" applyFont="1" applyFill="1" applyBorder="1" applyAlignment="1">
      <alignment horizontal="right" wrapText="1"/>
    </xf>
    <xf numFmtId="0" fontId="14" fillId="0" borderId="19" xfId="0" applyFont="1" applyBorder="1" applyAlignment="1">
      <alignment horizontal="center" wrapText="1"/>
    </xf>
    <xf numFmtId="0" fontId="11" fillId="20" borderId="16" xfId="0" applyFont="1" applyFill="1" applyBorder="1" applyAlignment="1">
      <alignment horizontal="center" wrapText="1"/>
    </xf>
    <xf numFmtId="0" fontId="11" fillId="20" borderId="1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11" fillId="20" borderId="37" xfId="0" applyFont="1" applyFill="1" applyBorder="1" applyAlignment="1">
      <alignment horizontal="center"/>
    </xf>
    <xf numFmtId="0" fontId="11" fillId="20" borderId="38" xfId="0" applyFont="1" applyFill="1" applyBorder="1" applyAlignment="1">
      <alignment horizontal="center"/>
    </xf>
    <xf numFmtId="0" fontId="11" fillId="20" borderId="17" xfId="0" applyFont="1" applyFill="1" applyBorder="1" applyAlignment="1">
      <alignment horizontal="center"/>
    </xf>
    <xf numFmtId="0" fontId="11" fillId="20" borderId="23" xfId="0" applyFont="1" applyFill="1" applyBorder="1" applyAlignment="1">
      <alignment horizontal="center" wrapText="1"/>
    </xf>
    <xf numFmtId="3" fontId="14" fillId="20" borderId="19" xfId="0" applyNumberFormat="1" applyFont="1" applyFill="1" applyBorder="1" applyAlignment="1">
      <alignment horizontal="right" wrapText="1"/>
    </xf>
    <xf numFmtId="3" fontId="14" fillId="20" borderId="16" xfId="0" applyNumberFormat="1" applyFont="1" applyFill="1" applyBorder="1" applyAlignment="1">
      <alignment horizontal="right" wrapText="1"/>
    </xf>
    <xf numFmtId="0" fontId="11" fillId="20" borderId="19" xfId="0" applyFont="1" applyFill="1" applyBorder="1" applyAlignment="1">
      <alignment horizontal="center"/>
    </xf>
    <xf numFmtId="0" fontId="11" fillId="20" borderId="23" xfId="0" applyFont="1" applyFill="1" applyBorder="1" applyAlignment="1">
      <alignment horizontal="center"/>
    </xf>
    <xf numFmtId="0" fontId="11" fillId="20" borderId="16" xfId="0" applyFont="1" applyFill="1" applyBorder="1" applyAlignment="1">
      <alignment horizontal="center"/>
    </xf>
    <xf numFmtId="0" fontId="11" fillId="20" borderId="19" xfId="0" applyFont="1" applyFill="1" applyBorder="1" applyAlignment="1">
      <alignment horizontal="center" vertical="center"/>
    </xf>
    <xf numFmtId="0" fontId="11" fillId="20" borderId="23" xfId="0" applyFont="1" applyFill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20" borderId="19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17" xfId="0" applyFont="1" applyBorder="1" applyAlignment="1">
      <alignment/>
    </xf>
    <xf numFmtId="0" fontId="12" fillId="0" borderId="24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4" fillId="20" borderId="18" xfId="0" applyFont="1" applyFill="1" applyBorder="1" applyAlignment="1">
      <alignment/>
    </xf>
    <xf numFmtId="0" fontId="14" fillId="20" borderId="15" xfId="0" applyFont="1" applyFill="1" applyBorder="1" applyAlignment="1">
      <alignment/>
    </xf>
    <xf numFmtId="0" fontId="14" fillId="20" borderId="19" xfId="0" applyFont="1" applyFill="1" applyBorder="1" applyAlignment="1">
      <alignment/>
    </xf>
    <xf numFmtId="0" fontId="14" fillId="20" borderId="16" xfId="0" applyFont="1" applyFill="1" applyBorder="1" applyAlignment="1">
      <alignment/>
    </xf>
    <xf numFmtId="0" fontId="14" fillId="20" borderId="19" xfId="52" applyFont="1" applyFill="1" applyBorder="1" applyAlignment="1">
      <alignment/>
      <protection/>
    </xf>
    <xf numFmtId="0" fontId="14" fillId="20" borderId="16" xfId="52" applyFont="1" applyFill="1" applyBorder="1" applyAlignment="1">
      <alignment/>
      <protection/>
    </xf>
    <xf numFmtId="0" fontId="14" fillId="20" borderId="14" xfId="0" applyFont="1" applyFill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3" xfId="0" applyFont="1" applyBorder="1" applyAlignment="1">
      <alignment horizontal="center" wrapText="1"/>
    </xf>
    <xf numFmtId="0" fontId="1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0"/>
  <sheetViews>
    <sheetView tabSelected="1" view="pageLayout" zoomScale="63" zoomScaleNormal="63" zoomScalePageLayoutView="63" workbookViewId="0" topLeftCell="A103">
      <selection activeCell="C116" sqref="C116:R116"/>
    </sheetView>
  </sheetViews>
  <sheetFormatPr defaultColWidth="10.25390625" defaultRowHeight="12.75"/>
  <cols>
    <col min="1" max="1" width="3.625" style="5" bestFit="1" customWidth="1"/>
    <col min="2" max="2" width="13.875" style="5" customWidth="1"/>
    <col min="3" max="3" width="14.00390625" style="5" customWidth="1"/>
    <col min="4" max="4" width="13.25390625" style="5" customWidth="1"/>
    <col min="5" max="5" width="14.75390625" style="5" customWidth="1"/>
    <col min="6" max="6" width="12.75390625" style="5" customWidth="1"/>
    <col min="7" max="7" width="12.125" style="5" customWidth="1"/>
    <col min="8" max="8" width="12.875" style="5" customWidth="1"/>
    <col min="9" max="9" width="12.25390625" style="5" customWidth="1"/>
    <col min="10" max="10" width="13.75390625" style="5" customWidth="1"/>
    <col min="11" max="11" width="10.625" style="5" customWidth="1"/>
    <col min="12" max="12" width="11.375" style="5" customWidth="1"/>
    <col min="13" max="13" width="12.625" style="5" customWidth="1"/>
    <col min="14" max="14" width="15.25390625" style="5" customWidth="1"/>
    <col min="15" max="15" width="15.125" style="5" customWidth="1"/>
    <col min="16" max="16" width="12.25390625" style="5" customWidth="1"/>
    <col min="17" max="17" width="11.25390625" style="5" customWidth="1"/>
    <col min="18" max="18" width="10.875" style="5" customWidth="1"/>
    <col min="19" max="16384" width="10.25390625" style="5" customWidth="1"/>
  </cols>
  <sheetData>
    <row r="2" ht="11.25">
      <c r="C2" s="5" t="s">
        <v>91</v>
      </c>
    </row>
    <row r="3" ht="12" customHeight="1" thickBot="1"/>
    <row r="4" spans="1:18" ht="12" customHeight="1" thickBot="1">
      <c r="A4" s="116" t="s">
        <v>34</v>
      </c>
      <c r="B4" s="119" t="s">
        <v>38</v>
      </c>
      <c r="C4" s="108" t="s">
        <v>39</v>
      </c>
      <c r="D4" s="108" t="s">
        <v>84</v>
      </c>
      <c r="E4" s="108" t="s">
        <v>92</v>
      </c>
      <c r="F4" s="110" t="s">
        <v>2</v>
      </c>
      <c r="G4" s="126"/>
      <c r="H4" s="127"/>
      <c r="I4" s="110" t="s">
        <v>37</v>
      </c>
      <c r="J4" s="111"/>
      <c r="K4" s="111"/>
      <c r="L4" s="111"/>
      <c r="M4" s="111"/>
      <c r="N4" s="111"/>
      <c r="O4" s="111"/>
      <c r="P4" s="111"/>
      <c r="Q4" s="111"/>
      <c r="R4" s="112"/>
    </row>
    <row r="5" spans="1:18" ht="19.5" customHeight="1" thickBot="1">
      <c r="A5" s="117"/>
      <c r="B5" s="120"/>
      <c r="C5" s="122"/>
      <c r="D5" s="124"/>
      <c r="E5" s="124"/>
      <c r="F5" s="128" t="s">
        <v>93</v>
      </c>
      <c r="G5" s="108" t="s">
        <v>94</v>
      </c>
      <c r="H5" s="108" t="s">
        <v>40</v>
      </c>
      <c r="I5" s="110" t="s">
        <v>95</v>
      </c>
      <c r="J5" s="111"/>
      <c r="K5" s="111"/>
      <c r="L5" s="111"/>
      <c r="M5" s="111"/>
      <c r="N5" s="111"/>
      <c r="O5" s="111"/>
      <c r="P5" s="111"/>
      <c r="Q5" s="111"/>
      <c r="R5" s="112"/>
    </row>
    <row r="6" spans="1:18" ht="12.75" thickBot="1">
      <c r="A6" s="117"/>
      <c r="B6" s="120"/>
      <c r="C6" s="122"/>
      <c r="D6" s="124"/>
      <c r="E6" s="124"/>
      <c r="F6" s="95"/>
      <c r="G6" s="109"/>
      <c r="H6" s="109"/>
      <c r="I6" s="90" t="s">
        <v>96</v>
      </c>
      <c r="J6" s="110" t="s">
        <v>41</v>
      </c>
      <c r="K6" s="111"/>
      <c r="L6" s="111"/>
      <c r="M6" s="111"/>
      <c r="N6" s="111"/>
      <c r="O6" s="111"/>
      <c r="P6" s="111"/>
      <c r="Q6" s="111"/>
      <c r="R6" s="112"/>
    </row>
    <row r="7" spans="1:18" ht="13.5" customHeight="1" thickBot="1">
      <c r="A7" s="117"/>
      <c r="B7" s="120"/>
      <c r="C7" s="122"/>
      <c r="D7" s="124"/>
      <c r="E7" s="124"/>
      <c r="F7" s="95"/>
      <c r="G7" s="109"/>
      <c r="H7" s="109"/>
      <c r="I7" s="113"/>
      <c r="J7" s="110" t="s">
        <v>42</v>
      </c>
      <c r="K7" s="111"/>
      <c r="L7" s="111"/>
      <c r="M7" s="112"/>
      <c r="N7" s="110" t="s">
        <v>40</v>
      </c>
      <c r="O7" s="111"/>
      <c r="P7" s="111"/>
      <c r="Q7" s="111"/>
      <c r="R7" s="112"/>
    </row>
    <row r="8" spans="1:18" ht="12.75" customHeight="1" thickBot="1">
      <c r="A8" s="117"/>
      <c r="B8" s="120"/>
      <c r="C8" s="122"/>
      <c r="D8" s="124"/>
      <c r="E8" s="124"/>
      <c r="F8" s="95"/>
      <c r="G8" s="109"/>
      <c r="H8" s="109"/>
      <c r="I8" s="113"/>
      <c r="J8" s="90" t="s">
        <v>97</v>
      </c>
      <c r="K8" s="110" t="s">
        <v>43</v>
      </c>
      <c r="L8" s="111"/>
      <c r="M8" s="112"/>
      <c r="N8" s="90" t="s">
        <v>98</v>
      </c>
      <c r="O8" s="93" t="s">
        <v>43</v>
      </c>
      <c r="P8" s="94"/>
      <c r="Q8" s="94"/>
      <c r="R8" s="89"/>
    </row>
    <row r="9" spans="1:18" ht="12">
      <c r="A9" s="117"/>
      <c r="B9" s="120"/>
      <c r="C9" s="122"/>
      <c r="D9" s="124"/>
      <c r="E9" s="124"/>
      <c r="F9" s="95"/>
      <c r="G9" s="109"/>
      <c r="H9" s="109"/>
      <c r="I9" s="113"/>
      <c r="J9" s="113"/>
      <c r="K9" s="26" t="s">
        <v>52</v>
      </c>
      <c r="L9" s="90" t="s">
        <v>44</v>
      </c>
      <c r="M9" s="90" t="s">
        <v>45</v>
      </c>
      <c r="N9" s="113"/>
      <c r="O9" s="90" t="s">
        <v>46</v>
      </c>
      <c r="P9" s="26" t="s">
        <v>52</v>
      </c>
      <c r="Q9" s="90" t="s">
        <v>44</v>
      </c>
      <c r="R9" s="90" t="s">
        <v>47</v>
      </c>
    </row>
    <row r="10" spans="1:18" ht="12.75" thickBot="1">
      <c r="A10" s="118"/>
      <c r="B10" s="121"/>
      <c r="C10" s="123"/>
      <c r="D10" s="125"/>
      <c r="E10" s="91"/>
      <c r="F10" s="96"/>
      <c r="G10" s="91"/>
      <c r="H10" s="91"/>
      <c r="I10" s="107"/>
      <c r="J10" s="107"/>
      <c r="K10" s="27" t="s">
        <v>61</v>
      </c>
      <c r="L10" s="107"/>
      <c r="M10" s="107"/>
      <c r="N10" s="107"/>
      <c r="O10" s="107"/>
      <c r="P10" s="27" t="s">
        <v>61</v>
      </c>
      <c r="Q10" s="107"/>
      <c r="R10" s="107"/>
    </row>
    <row r="11" spans="1:18" ht="12.75" thickBot="1">
      <c r="A11" s="28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</row>
    <row r="12" spans="1:18" ht="12.75" thickBot="1">
      <c r="A12" s="106" t="s">
        <v>4</v>
      </c>
      <c r="B12" s="30" t="s">
        <v>48</v>
      </c>
      <c r="C12" s="129" t="s">
        <v>62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</row>
    <row r="13" spans="1:18" ht="12.75" thickBot="1">
      <c r="A13" s="144"/>
      <c r="B13" s="30" t="s">
        <v>49</v>
      </c>
      <c r="C13" s="129" t="s">
        <v>63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</row>
    <row r="14" spans="1:18" ht="12.75" thickBot="1">
      <c r="A14" s="144"/>
      <c r="B14" s="30" t="s">
        <v>50</v>
      </c>
      <c r="C14" s="129" t="s">
        <v>64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</row>
    <row r="15" spans="1:18" ht="12.75" thickBot="1">
      <c r="A15" s="144"/>
      <c r="B15" s="30" t="s">
        <v>65</v>
      </c>
      <c r="C15" s="129" t="s">
        <v>66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</row>
    <row r="16" spans="1:18" ht="12.75" thickBot="1">
      <c r="A16" s="144"/>
      <c r="B16" s="30" t="s">
        <v>51</v>
      </c>
      <c r="C16" s="129" t="s">
        <v>67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</row>
    <row r="17" spans="1:18" ht="12">
      <c r="A17" s="144"/>
      <c r="B17" s="136" t="s">
        <v>68</v>
      </c>
      <c r="C17" s="136"/>
      <c r="D17" s="32" t="s">
        <v>69</v>
      </c>
      <c r="E17" s="114">
        <f>SUM(E19:E19)</f>
        <v>4776949</v>
      </c>
      <c r="F17" s="114">
        <f>SUM(F19:F19)</f>
        <v>800139</v>
      </c>
      <c r="G17" s="138">
        <v>0</v>
      </c>
      <c r="H17" s="114">
        <f>SUM(H19:H19)</f>
        <v>3976810</v>
      </c>
      <c r="I17" s="114">
        <f>SUM(I19:I19)</f>
        <v>4776949</v>
      </c>
      <c r="J17" s="114">
        <f>SUM(J19:J19)</f>
        <v>800139</v>
      </c>
      <c r="K17" s="114">
        <f>SUM(K19:K19)</f>
        <v>800139</v>
      </c>
      <c r="L17" s="114">
        <f aca="true" t="shared" si="0" ref="L17:Q17">SUM(L19)</f>
        <v>0</v>
      </c>
      <c r="M17" s="114">
        <f t="shared" si="0"/>
        <v>0</v>
      </c>
      <c r="N17" s="114">
        <f>SUM(N19:N19)</f>
        <v>3976810</v>
      </c>
      <c r="O17" s="114">
        <f t="shared" si="0"/>
        <v>0</v>
      </c>
      <c r="P17" s="114">
        <f>SUM(P19:P19)</f>
        <v>0</v>
      </c>
      <c r="Q17" s="114">
        <f t="shared" si="0"/>
        <v>0</v>
      </c>
      <c r="R17" s="114">
        <v>3976810</v>
      </c>
    </row>
    <row r="18" spans="1:18" ht="24.75" thickBot="1">
      <c r="A18" s="144"/>
      <c r="B18" s="137"/>
      <c r="C18" s="137"/>
      <c r="D18" s="34" t="s">
        <v>124</v>
      </c>
      <c r="E18" s="115"/>
      <c r="F18" s="115"/>
      <c r="G18" s="139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ht="12.75" thickBot="1">
      <c r="A19" s="144"/>
      <c r="B19" s="36" t="s">
        <v>99</v>
      </c>
      <c r="C19" s="31"/>
      <c r="D19" s="37"/>
      <c r="E19" s="38">
        <f>SUM(F19,H19)</f>
        <v>4776949</v>
      </c>
      <c r="F19" s="38">
        <v>800139</v>
      </c>
      <c r="G19" s="39">
        <v>0</v>
      </c>
      <c r="H19" s="38">
        <v>3976810</v>
      </c>
      <c r="I19" s="40">
        <f>J19+N19</f>
        <v>4776949</v>
      </c>
      <c r="J19" s="38">
        <v>800139</v>
      </c>
      <c r="K19" s="38">
        <v>800139</v>
      </c>
      <c r="L19" s="41">
        <v>0</v>
      </c>
      <c r="M19" s="38">
        <v>0</v>
      </c>
      <c r="N19" s="38">
        <f>SUM(O19,P19,Q19,R19)</f>
        <v>3976810</v>
      </c>
      <c r="O19" s="41">
        <v>0</v>
      </c>
      <c r="P19" s="42"/>
      <c r="Q19" s="37">
        <v>0</v>
      </c>
      <c r="R19" s="38">
        <v>3976810</v>
      </c>
    </row>
    <row r="20" spans="1:18" ht="12" customHeight="1" thickBot="1">
      <c r="A20" s="106" t="s">
        <v>5</v>
      </c>
      <c r="B20" s="43" t="s">
        <v>48</v>
      </c>
      <c r="C20" s="130" t="s">
        <v>12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</row>
    <row r="21" spans="1:18" ht="12" customHeight="1" thickBot="1">
      <c r="A21" s="95"/>
      <c r="B21" s="44" t="s">
        <v>70</v>
      </c>
      <c r="C21" s="130" t="s">
        <v>63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</row>
    <row r="22" spans="1:18" ht="12" customHeight="1" thickBot="1">
      <c r="A22" s="95"/>
      <c r="B22" s="44" t="s">
        <v>50</v>
      </c>
      <c r="C22" s="130" t="s">
        <v>71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</row>
    <row r="23" spans="1:18" ht="12" customHeight="1" thickBot="1">
      <c r="A23" s="95"/>
      <c r="B23" s="44" t="s">
        <v>72</v>
      </c>
      <c r="C23" s="130" t="s">
        <v>73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</row>
    <row r="24" spans="1:18" ht="11.25" customHeight="1" thickBot="1">
      <c r="A24" s="95"/>
      <c r="B24" s="44" t="s">
        <v>74</v>
      </c>
      <c r="C24" s="130" t="s">
        <v>89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/>
    </row>
    <row r="25" spans="1:18" ht="12" customHeight="1" thickBot="1">
      <c r="A25" s="95"/>
      <c r="B25" s="140" t="s">
        <v>68</v>
      </c>
      <c r="C25" s="136"/>
      <c r="D25" s="32" t="s">
        <v>75</v>
      </c>
      <c r="E25" s="114">
        <f>SUM(E27:E29)</f>
        <v>1613969</v>
      </c>
      <c r="F25" s="105">
        <f>SUM(F27:F29)</f>
        <v>242096</v>
      </c>
      <c r="G25" s="138">
        <v>0</v>
      </c>
      <c r="H25" s="105">
        <f aca="true" t="shared" si="1" ref="H25:R25">SUM(H27:H29)</f>
        <v>1371873</v>
      </c>
      <c r="I25" s="114">
        <f t="shared" si="1"/>
        <v>1613969</v>
      </c>
      <c r="J25" s="114">
        <f t="shared" si="1"/>
        <v>242096</v>
      </c>
      <c r="K25" s="114">
        <f t="shared" si="1"/>
        <v>242096</v>
      </c>
      <c r="L25" s="114">
        <f t="shared" si="1"/>
        <v>0</v>
      </c>
      <c r="M25" s="114">
        <f t="shared" si="1"/>
        <v>0</v>
      </c>
      <c r="N25" s="114">
        <f t="shared" si="1"/>
        <v>1371873</v>
      </c>
      <c r="O25" s="114">
        <f t="shared" si="1"/>
        <v>0</v>
      </c>
      <c r="P25" s="114">
        <f t="shared" si="1"/>
        <v>0</v>
      </c>
      <c r="Q25" s="114">
        <f t="shared" si="1"/>
        <v>0</v>
      </c>
      <c r="R25" s="114">
        <f t="shared" si="1"/>
        <v>1371873</v>
      </c>
    </row>
    <row r="26" spans="1:18" ht="12" customHeight="1" thickBot="1">
      <c r="A26" s="95"/>
      <c r="B26" s="135"/>
      <c r="C26" s="137"/>
      <c r="D26" s="34" t="s">
        <v>125</v>
      </c>
      <c r="E26" s="115"/>
      <c r="F26" s="105"/>
      <c r="G26" s="139"/>
      <c r="H26" s="105"/>
      <c r="I26" s="115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1:18" ht="12" customHeight="1" thickBot="1">
      <c r="A27" s="95"/>
      <c r="B27" s="45" t="s">
        <v>76</v>
      </c>
      <c r="C27" s="45"/>
      <c r="D27" s="46"/>
      <c r="E27" s="38">
        <f>SUM(F27,H27)</f>
        <v>86146</v>
      </c>
      <c r="F27" s="42">
        <v>12922</v>
      </c>
      <c r="G27" s="39">
        <v>0</v>
      </c>
      <c r="H27" s="42">
        <v>73224</v>
      </c>
      <c r="I27" s="38">
        <f>SUM(J27,N27)</f>
        <v>86146</v>
      </c>
      <c r="J27" s="38">
        <v>12922</v>
      </c>
      <c r="K27" s="47">
        <v>12922</v>
      </c>
      <c r="L27" s="47">
        <v>0</v>
      </c>
      <c r="M27" s="47">
        <v>0</v>
      </c>
      <c r="N27" s="38">
        <f>SUM(O27,P27,Q27,R27)</f>
        <v>73224</v>
      </c>
      <c r="O27" s="42">
        <v>0</v>
      </c>
      <c r="P27" s="42"/>
      <c r="Q27" s="37">
        <v>0</v>
      </c>
      <c r="R27" s="42">
        <v>73224</v>
      </c>
    </row>
    <row r="28" spans="1:18" ht="12" customHeight="1" thickBot="1">
      <c r="A28" s="95"/>
      <c r="B28" s="48" t="s">
        <v>88</v>
      </c>
      <c r="C28" s="49"/>
      <c r="D28" s="50"/>
      <c r="E28" s="38">
        <f>SUM(F28,H28)</f>
        <v>0</v>
      </c>
      <c r="F28" s="51">
        <v>0</v>
      </c>
      <c r="G28" s="39">
        <v>0</v>
      </c>
      <c r="H28" s="51">
        <v>0</v>
      </c>
      <c r="I28" s="38">
        <f>SUM(J28,N28)</f>
        <v>0</v>
      </c>
      <c r="J28" s="38">
        <f>SUM(K28,L28,M28)</f>
        <v>0</v>
      </c>
      <c r="K28" s="39">
        <v>0</v>
      </c>
      <c r="L28" s="39">
        <v>0</v>
      </c>
      <c r="M28" s="39">
        <v>0</v>
      </c>
      <c r="N28" s="38">
        <f>SUM(O28,P28,Q28,R28)</f>
        <v>0</v>
      </c>
      <c r="O28" s="39">
        <v>0</v>
      </c>
      <c r="P28" s="51">
        <v>0</v>
      </c>
      <c r="Q28" s="39">
        <v>0</v>
      </c>
      <c r="R28" s="39">
        <v>0</v>
      </c>
    </row>
    <row r="29" spans="1:18" ht="12.75" thickBot="1">
      <c r="A29" s="133"/>
      <c r="B29" s="39" t="s">
        <v>100</v>
      </c>
      <c r="C29" s="39"/>
      <c r="D29" s="39"/>
      <c r="E29" s="38">
        <v>1527823</v>
      </c>
      <c r="F29" s="51">
        <v>229174</v>
      </c>
      <c r="G29" s="39">
        <v>0</v>
      </c>
      <c r="H29" s="51">
        <v>1298649</v>
      </c>
      <c r="I29" s="38">
        <v>1527823</v>
      </c>
      <c r="J29" s="51">
        <v>229174</v>
      </c>
      <c r="K29" s="51">
        <v>229174</v>
      </c>
      <c r="L29" s="39">
        <v>0</v>
      </c>
      <c r="M29" s="39">
        <v>0</v>
      </c>
      <c r="N29" s="51">
        <v>1298649</v>
      </c>
      <c r="O29" s="39">
        <v>0</v>
      </c>
      <c r="P29" s="51"/>
      <c r="Q29" s="39">
        <v>0</v>
      </c>
      <c r="R29" s="39">
        <v>1298649</v>
      </c>
    </row>
    <row r="30" spans="1:18" ht="12" customHeight="1" thickBot="1">
      <c r="A30" s="106" t="s">
        <v>6</v>
      </c>
      <c r="B30" s="52" t="s">
        <v>48</v>
      </c>
      <c r="C30" s="53" t="s">
        <v>77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8" ht="12" customHeight="1" thickBot="1">
      <c r="A31" s="95"/>
      <c r="B31" s="30" t="s">
        <v>70</v>
      </c>
      <c r="C31" s="129" t="s">
        <v>63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/>
    </row>
    <row r="32" spans="1:18" ht="12" customHeight="1" thickBot="1">
      <c r="A32" s="95"/>
      <c r="B32" s="30" t="s">
        <v>50</v>
      </c>
      <c r="C32" s="129" t="s">
        <v>71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</row>
    <row r="33" spans="1:18" ht="12" customHeight="1" thickBot="1">
      <c r="A33" s="95"/>
      <c r="B33" s="30" t="s">
        <v>72</v>
      </c>
      <c r="C33" s="129" t="s">
        <v>78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</row>
    <row r="34" spans="1:18" ht="11.25" customHeight="1" thickBot="1">
      <c r="A34" s="95"/>
      <c r="B34" s="30" t="s">
        <v>74</v>
      </c>
      <c r="C34" s="129" t="s">
        <v>79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/>
    </row>
    <row r="35" spans="1:18" ht="12" customHeight="1">
      <c r="A35" s="95"/>
      <c r="B35" s="136" t="s">
        <v>68</v>
      </c>
      <c r="C35" s="136"/>
      <c r="D35" s="56" t="s">
        <v>75</v>
      </c>
      <c r="E35" s="114">
        <f>SUM(E37:E38)</f>
        <v>8950745</v>
      </c>
      <c r="F35" s="33"/>
      <c r="G35" s="114">
        <v>0</v>
      </c>
      <c r="H35" s="114">
        <f aca="true" t="shared" si="2" ref="H35:R35">SUM(H37:H38)</f>
        <v>7608132</v>
      </c>
      <c r="I35" s="114">
        <f t="shared" si="2"/>
        <v>8950745</v>
      </c>
      <c r="J35" s="114">
        <f t="shared" si="2"/>
        <v>1342613</v>
      </c>
      <c r="K35" s="114">
        <f t="shared" si="2"/>
        <v>1342613</v>
      </c>
      <c r="L35" s="114">
        <f t="shared" si="2"/>
        <v>0</v>
      </c>
      <c r="M35" s="114">
        <f t="shared" si="2"/>
        <v>0</v>
      </c>
      <c r="N35" s="114">
        <f t="shared" si="2"/>
        <v>7608132</v>
      </c>
      <c r="O35" s="114">
        <f t="shared" si="2"/>
        <v>0</v>
      </c>
      <c r="P35" s="114">
        <f t="shared" si="2"/>
        <v>0</v>
      </c>
      <c r="Q35" s="114">
        <f t="shared" si="2"/>
        <v>0</v>
      </c>
      <c r="R35" s="114">
        <f t="shared" si="2"/>
        <v>7608132</v>
      </c>
    </row>
    <row r="36" spans="1:18" ht="12" customHeight="1" thickBot="1">
      <c r="A36" s="95"/>
      <c r="B36" s="137"/>
      <c r="C36" s="137"/>
      <c r="D36" s="34" t="s">
        <v>126</v>
      </c>
      <c r="E36" s="115"/>
      <c r="F36" s="35">
        <f>SUM(F37:F38)</f>
        <v>1342613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 spans="1:18" ht="15.75" customHeight="1" thickBot="1">
      <c r="A37" s="95"/>
      <c r="B37" s="30" t="s">
        <v>76</v>
      </c>
      <c r="C37" s="30"/>
      <c r="D37" s="57"/>
      <c r="E37" s="38">
        <v>5334563</v>
      </c>
      <c r="F37" s="58">
        <v>800185</v>
      </c>
      <c r="G37" s="39">
        <v>0</v>
      </c>
      <c r="H37" s="38">
        <v>4534378</v>
      </c>
      <c r="I37" s="38">
        <v>5334563</v>
      </c>
      <c r="J37" s="38">
        <v>800185</v>
      </c>
      <c r="K37" s="58">
        <v>800185</v>
      </c>
      <c r="L37" s="59">
        <v>0</v>
      </c>
      <c r="M37" s="58">
        <v>0</v>
      </c>
      <c r="N37" s="38">
        <f>SUM(O37,P37,Q37,R37)</f>
        <v>4534378</v>
      </c>
      <c r="O37" s="58">
        <v>0</v>
      </c>
      <c r="P37" s="60"/>
      <c r="Q37" s="57">
        <v>0</v>
      </c>
      <c r="R37" s="58">
        <v>4534378</v>
      </c>
    </row>
    <row r="38" spans="1:18" ht="16.5" customHeight="1" thickBot="1">
      <c r="A38" s="95"/>
      <c r="B38" s="30" t="s">
        <v>88</v>
      </c>
      <c r="C38" s="30"/>
      <c r="D38" s="57"/>
      <c r="E38" s="38">
        <v>3616182</v>
      </c>
      <c r="F38" s="51">
        <v>542428</v>
      </c>
      <c r="G38" s="39">
        <v>0</v>
      </c>
      <c r="H38" s="51">
        <v>3073754</v>
      </c>
      <c r="I38" s="38">
        <v>3616182</v>
      </c>
      <c r="J38" s="38">
        <v>542428</v>
      </c>
      <c r="K38" s="51">
        <v>542428</v>
      </c>
      <c r="L38" s="39">
        <v>0</v>
      </c>
      <c r="M38" s="39">
        <v>0</v>
      </c>
      <c r="N38" s="38">
        <f>SUM(O38,P38,Q38,R38)</f>
        <v>3073754</v>
      </c>
      <c r="O38" s="39"/>
      <c r="P38" s="51"/>
      <c r="Q38" s="39">
        <v>0</v>
      </c>
      <c r="R38" s="39">
        <v>3073754</v>
      </c>
    </row>
    <row r="39" spans="1:18" ht="12.75" thickBot="1">
      <c r="A39" s="106" t="s">
        <v>0</v>
      </c>
      <c r="B39" s="61" t="s">
        <v>48</v>
      </c>
      <c r="C39" s="53" t="s">
        <v>77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</row>
    <row r="40" spans="1:18" ht="12" customHeight="1" thickBot="1">
      <c r="A40" s="95"/>
      <c r="B40" s="62" t="s">
        <v>70</v>
      </c>
      <c r="C40" s="129" t="s">
        <v>63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1"/>
    </row>
    <row r="41" spans="1:18" ht="12" customHeight="1" thickBot="1">
      <c r="A41" s="95"/>
      <c r="B41" s="30" t="s">
        <v>50</v>
      </c>
      <c r="C41" s="129" t="s">
        <v>71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/>
    </row>
    <row r="42" spans="1:18" ht="12" customHeight="1" thickBot="1">
      <c r="A42" s="95"/>
      <c r="B42" s="30" t="s">
        <v>72</v>
      </c>
      <c r="C42" s="129" t="s">
        <v>78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/>
    </row>
    <row r="43" spans="1:18" ht="12" customHeight="1" thickBot="1">
      <c r="A43" s="95"/>
      <c r="B43" s="30" t="s">
        <v>74</v>
      </c>
      <c r="C43" s="129" t="s">
        <v>87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</row>
    <row r="44" spans="1:18" ht="11.25" customHeight="1">
      <c r="A44" s="95"/>
      <c r="B44" s="136" t="s">
        <v>68</v>
      </c>
      <c r="C44" s="136"/>
      <c r="D44" s="56" t="s">
        <v>75</v>
      </c>
      <c r="E44" s="114">
        <f>SUM(E46:E48)</f>
        <v>3255554</v>
      </c>
      <c r="F44" s="33"/>
      <c r="G44" s="114">
        <v>0</v>
      </c>
      <c r="H44" s="114">
        <f aca="true" t="shared" si="3" ref="H44:R44">SUM(H46:H48)</f>
        <v>2259554</v>
      </c>
      <c r="I44" s="114">
        <f t="shared" si="3"/>
        <v>3255554</v>
      </c>
      <c r="J44" s="114">
        <f t="shared" si="3"/>
        <v>996000</v>
      </c>
      <c r="K44" s="114">
        <f t="shared" si="3"/>
        <v>996000</v>
      </c>
      <c r="L44" s="114">
        <f t="shared" si="3"/>
        <v>0</v>
      </c>
      <c r="M44" s="114">
        <f t="shared" si="3"/>
        <v>0</v>
      </c>
      <c r="N44" s="114">
        <f t="shared" si="3"/>
        <v>2259554</v>
      </c>
      <c r="O44" s="114">
        <f t="shared" si="3"/>
        <v>0</v>
      </c>
      <c r="P44" s="114">
        <f t="shared" si="3"/>
        <v>0</v>
      </c>
      <c r="Q44" s="114">
        <f t="shared" si="3"/>
        <v>0</v>
      </c>
      <c r="R44" s="114">
        <f t="shared" si="3"/>
        <v>2259554</v>
      </c>
    </row>
    <row r="45" spans="1:18" ht="12" customHeight="1" thickBot="1">
      <c r="A45" s="95"/>
      <c r="B45" s="137"/>
      <c r="C45" s="137"/>
      <c r="D45" s="34" t="s">
        <v>127</v>
      </c>
      <c r="E45" s="115"/>
      <c r="F45" s="35">
        <f>SUM(F46:F48)</f>
        <v>996000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</row>
    <row r="46" spans="1:18" ht="19.5" customHeight="1" thickBot="1">
      <c r="A46" s="95"/>
      <c r="B46" s="30" t="s">
        <v>80</v>
      </c>
      <c r="C46" s="30"/>
      <c r="D46" s="57"/>
      <c r="E46" s="38">
        <v>1311100</v>
      </c>
      <c r="F46" s="58">
        <v>645998</v>
      </c>
      <c r="G46" s="39">
        <v>0</v>
      </c>
      <c r="H46" s="38">
        <v>665102</v>
      </c>
      <c r="I46" s="38">
        <v>1311100</v>
      </c>
      <c r="J46" s="38">
        <v>645998</v>
      </c>
      <c r="K46" s="58">
        <v>645998</v>
      </c>
      <c r="L46" s="59">
        <v>0</v>
      </c>
      <c r="M46" s="58">
        <v>0</v>
      </c>
      <c r="N46" s="38">
        <v>665102</v>
      </c>
      <c r="O46" s="58">
        <v>0</v>
      </c>
      <c r="P46" s="60"/>
      <c r="Q46" s="57">
        <v>0</v>
      </c>
      <c r="R46" s="58">
        <v>665102</v>
      </c>
    </row>
    <row r="47" spans="1:18" ht="16.5" customHeight="1" thickBot="1">
      <c r="A47" s="95"/>
      <c r="B47" s="30" t="s">
        <v>101</v>
      </c>
      <c r="C47" s="62"/>
      <c r="D47" s="37"/>
      <c r="E47" s="38">
        <f>SUM(F47,H47)</f>
        <v>0</v>
      </c>
      <c r="F47" s="39">
        <v>0</v>
      </c>
      <c r="G47" s="39">
        <v>0</v>
      </c>
      <c r="H47" s="39">
        <v>0</v>
      </c>
      <c r="I47" s="38">
        <f>SUM(J47,N47)</f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/>
      <c r="Q47" s="39">
        <v>0</v>
      </c>
      <c r="R47" s="39">
        <v>0</v>
      </c>
    </row>
    <row r="48" spans="1:18" ht="20.25" customHeight="1" thickBot="1">
      <c r="A48" s="96"/>
      <c r="B48" s="39" t="s">
        <v>100</v>
      </c>
      <c r="C48" s="39"/>
      <c r="D48" s="39"/>
      <c r="E48" s="38">
        <v>1944454</v>
      </c>
      <c r="F48" s="51">
        <v>350002</v>
      </c>
      <c r="G48" s="39"/>
      <c r="H48" s="51">
        <v>1594452</v>
      </c>
      <c r="I48" s="38">
        <v>1944454</v>
      </c>
      <c r="J48" s="38">
        <v>350002</v>
      </c>
      <c r="K48" s="51">
        <v>350002</v>
      </c>
      <c r="L48" s="39"/>
      <c r="M48" s="39"/>
      <c r="N48" s="38">
        <v>1594452</v>
      </c>
      <c r="O48" s="39"/>
      <c r="P48" s="51"/>
      <c r="Q48" s="39"/>
      <c r="R48" s="39">
        <v>1594452</v>
      </c>
    </row>
    <row r="49" spans="1:18" ht="12.75" thickBot="1">
      <c r="A49" s="106" t="s">
        <v>7</v>
      </c>
      <c r="B49" s="31" t="s">
        <v>48</v>
      </c>
      <c r="C49" s="129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1"/>
    </row>
    <row r="50" spans="1:18" ht="12.75" thickBot="1">
      <c r="A50" s="95"/>
      <c r="B50" s="30" t="s">
        <v>49</v>
      </c>
      <c r="C50" s="129" t="s">
        <v>63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</row>
    <row r="51" spans="1:18" ht="12.75" thickBot="1">
      <c r="A51" s="95"/>
      <c r="B51" s="30" t="s">
        <v>50</v>
      </c>
      <c r="C51" s="129" t="s">
        <v>71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1"/>
    </row>
    <row r="52" spans="1:18" ht="12.75" thickBot="1">
      <c r="A52" s="95"/>
      <c r="B52" s="30" t="s">
        <v>65</v>
      </c>
      <c r="C52" s="129" t="s">
        <v>81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</row>
    <row r="53" spans="1:18" ht="12.75" thickBot="1">
      <c r="A53" s="95"/>
      <c r="B53" s="30" t="s">
        <v>74</v>
      </c>
      <c r="C53" s="141" t="s">
        <v>82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3"/>
    </row>
    <row r="54" spans="1:18" ht="12">
      <c r="A54" s="95"/>
      <c r="B54" s="134" t="s">
        <v>68</v>
      </c>
      <c r="C54" s="136"/>
      <c r="D54" s="56" t="s">
        <v>83</v>
      </c>
      <c r="E54" s="114">
        <f>SUM(E56:E58)</f>
        <v>8602775</v>
      </c>
      <c r="F54" s="33"/>
      <c r="G54" s="114">
        <v>0</v>
      </c>
      <c r="H54" s="114">
        <f>SUM(H56:H58)</f>
        <v>7160949</v>
      </c>
      <c r="I54" s="114">
        <f>SUM(I56:I58)</f>
        <v>8602775</v>
      </c>
      <c r="J54" s="114">
        <f>SUM(J56:J58)</f>
        <v>1441826</v>
      </c>
      <c r="K54" s="114">
        <f>SUM(K56:K58)</f>
        <v>1441826</v>
      </c>
      <c r="L54" s="114">
        <f>SUM(L56:L57)</f>
        <v>0</v>
      </c>
      <c r="M54" s="114">
        <f>SUM(M56:M57)</f>
        <v>0</v>
      </c>
      <c r="N54" s="114">
        <f>SUM(N56:N58)</f>
        <v>7160949</v>
      </c>
      <c r="O54" s="114">
        <f>SUM(O56:O57)</f>
        <v>0</v>
      </c>
      <c r="P54" s="114">
        <f>SUM(P56:P58)</f>
        <v>0</v>
      </c>
      <c r="Q54" s="114">
        <f>SUM(Q56:Q57)</f>
        <v>0</v>
      </c>
      <c r="R54" s="114">
        <f>SUM(R56:R57)</f>
        <v>3318707</v>
      </c>
    </row>
    <row r="55" spans="1:18" ht="12.75" thickBot="1">
      <c r="A55" s="95"/>
      <c r="B55" s="135"/>
      <c r="C55" s="137"/>
      <c r="D55" s="34" t="s">
        <v>127</v>
      </c>
      <c r="E55" s="115"/>
      <c r="F55" s="35">
        <f>SUM(F56:F58)</f>
        <v>1441826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1:18" ht="15" customHeight="1" thickBot="1">
      <c r="A56" s="132"/>
      <c r="B56" s="62" t="s">
        <v>76</v>
      </c>
      <c r="C56" s="62"/>
      <c r="D56" s="37"/>
      <c r="E56" s="38">
        <v>60512</v>
      </c>
      <c r="F56" s="38">
        <v>10142</v>
      </c>
      <c r="G56" s="39">
        <v>0</v>
      </c>
      <c r="H56" s="38">
        <v>50370</v>
      </c>
      <c r="I56" s="38">
        <v>60512</v>
      </c>
      <c r="J56" s="38">
        <v>10142</v>
      </c>
      <c r="K56" s="38">
        <v>10142</v>
      </c>
      <c r="L56" s="38">
        <v>0</v>
      </c>
      <c r="M56" s="38">
        <v>0</v>
      </c>
      <c r="N56" s="38">
        <v>50370</v>
      </c>
      <c r="O56" s="38">
        <v>0</v>
      </c>
      <c r="P56" s="42"/>
      <c r="Q56" s="37">
        <v>0</v>
      </c>
      <c r="R56" s="38">
        <v>50370</v>
      </c>
    </row>
    <row r="57" spans="1:18" ht="16.5" customHeight="1" thickBot="1">
      <c r="A57" s="132"/>
      <c r="B57" s="39" t="s">
        <v>88</v>
      </c>
      <c r="C57" s="39"/>
      <c r="D57" s="39"/>
      <c r="E57" s="38">
        <v>3926402</v>
      </c>
      <c r="F57" s="51">
        <v>658065</v>
      </c>
      <c r="G57" s="39">
        <v>0</v>
      </c>
      <c r="H57" s="51">
        <v>3268337</v>
      </c>
      <c r="I57" s="38">
        <v>3926402</v>
      </c>
      <c r="J57" s="38">
        <v>658065</v>
      </c>
      <c r="K57" s="51">
        <v>658065</v>
      </c>
      <c r="L57" s="39">
        <v>0</v>
      </c>
      <c r="M57" s="39">
        <v>0</v>
      </c>
      <c r="N57" s="38">
        <v>3268337</v>
      </c>
      <c r="O57" s="39">
        <v>0</v>
      </c>
      <c r="P57" s="51"/>
      <c r="Q57" s="39">
        <v>0</v>
      </c>
      <c r="R57" s="39">
        <v>3268337</v>
      </c>
    </row>
    <row r="58" spans="1:18" ht="16.5" customHeight="1" thickBot="1">
      <c r="A58" s="133"/>
      <c r="B58" s="39" t="s">
        <v>100</v>
      </c>
      <c r="C58" s="39"/>
      <c r="D58" s="39"/>
      <c r="E58" s="38">
        <v>4615861</v>
      </c>
      <c r="F58" s="51">
        <v>773619</v>
      </c>
      <c r="G58" s="39">
        <v>0</v>
      </c>
      <c r="H58" s="51">
        <v>3842242</v>
      </c>
      <c r="I58" s="38">
        <v>4615861</v>
      </c>
      <c r="J58" s="38">
        <v>773619</v>
      </c>
      <c r="K58" s="51">
        <v>773619</v>
      </c>
      <c r="L58" s="39">
        <v>0</v>
      </c>
      <c r="M58" s="39">
        <v>0</v>
      </c>
      <c r="N58" s="38">
        <v>3842242</v>
      </c>
      <c r="O58" s="39">
        <v>0</v>
      </c>
      <c r="P58" s="51"/>
      <c r="Q58" s="39">
        <v>0</v>
      </c>
      <c r="R58" s="39">
        <v>3842242</v>
      </c>
    </row>
    <row r="59" spans="1:18" ht="12" customHeight="1">
      <c r="A59" s="63"/>
      <c r="B59" s="64"/>
      <c r="C59" s="64"/>
      <c r="D59" s="64"/>
      <c r="E59" s="65"/>
      <c r="F59" s="66"/>
      <c r="G59" s="64"/>
      <c r="H59" s="66"/>
      <c r="I59" s="65"/>
      <c r="J59" s="65"/>
      <c r="K59" s="66"/>
      <c r="L59" s="64"/>
      <c r="M59" s="64"/>
      <c r="N59" s="65"/>
      <c r="O59" s="64"/>
      <c r="P59" s="66"/>
      <c r="Q59" s="64"/>
      <c r="R59" s="64"/>
    </row>
    <row r="60" spans="1:18" ht="63.75" customHeight="1" thickBot="1">
      <c r="A60" s="63"/>
      <c r="B60" s="64"/>
      <c r="C60" s="64"/>
      <c r="D60" s="64"/>
      <c r="E60" s="65"/>
      <c r="F60" s="66"/>
      <c r="G60" s="64"/>
      <c r="H60" s="66"/>
      <c r="I60" s="65"/>
      <c r="J60" s="65"/>
      <c r="K60" s="66"/>
      <c r="L60" s="64"/>
      <c r="M60" s="64"/>
      <c r="N60" s="65"/>
      <c r="O60" s="64"/>
      <c r="P60" s="66"/>
      <c r="Q60" s="64"/>
      <c r="R60" s="64"/>
    </row>
    <row r="61" spans="1:18" ht="12" customHeight="1" thickBot="1">
      <c r="A61" s="116" t="s">
        <v>34</v>
      </c>
      <c r="B61" s="119" t="s">
        <v>38</v>
      </c>
      <c r="C61" s="108" t="s">
        <v>39</v>
      </c>
      <c r="D61" s="108" t="s">
        <v>84</v>
      </c>
      <c r="E61" s="108" t="s">
        <v>92</v>
      </c>
      <c r="F61" s="110" t="s">
        <v>2</v>
      </c>
      <c r="G61" s="126"/>
      <c r="H61" s="127"/>
      <c r="I61" s="110" t="s">
        <v>37</v>
      </c>
      <c r="J61" s="111"/>
      <c r="K61" s="111"/>
      <c r="L61" s="111"/>
      <c r="M61" s="111"/>
      <c r="N61" s="111"/>
      <c r="O61" s="111"/>
      <c r="P61" s="111"/>
      <c r="Q61" s="111"/>
      <c r="R61" s="112"/>
    </row>
    <row r="62" spans="1:18" ht="12" customHeight="1" thickBot="1">
      <c r="A62" s="117"/>
      <c r="B62" s="120"/>
      <c r="C62" s="122"/>
      <c r="D62" s="124"/>
      <c r="E62" s="124"/>
      <c r="F62" s="128" t="s">
        <v>93</v>
      </c>
      <c r="G62" s="108" t="s">
        <v>94</v>
      </c>
      <c r="H62" s="108" t="s">
        <v>40</v>
      </c>
      <c r="I62" s="110" t="s">
        <v>95</v>
      </c>
      <c r="J62" s="111"/>
      <c r="K62" s="111"/>
      <c r="L62" s="111"/>
      <c r="M62" s="111"/>
      <c r="N62" s="111"/>
      <c r="O62" s="111"/>
      <c r="P62" s="111"/>
      <c r="Q62" s="111"/>
      <c r="R62" s="112"/>
    </row>
    <row r="63" spans="1:18" ht="11.25" customHeight="1" thickBot="1">
      <c r="A63" s="117"/>
      <c r="B63" s="120"/>
      <c r="C63" s="122"/>
      <c r="D63" s="124"/>
      <c r="E63" s="124"/>
      <c r="F63" s="95"/>
      <c r="G63" s="109"/>
      <c r="H63" s="109"/>
      <c r="I63" s="90" t="s">
        <v>96</v>
      </c>
      <c r="J63" s="110" t="s">
        <v>41</v>
      </c>
      <c r="K63" s="111"/>
      <c r="L63" s="111"/>
      <c r="M63" s="111"/>
      <c r="N63" s="111"/>
      <c r="O63" s="111"/>
      <c r="P63" s="111"/>
      <c r="Q63" s="111"/>
      <c r="R63" s="112"/>
    </row>
    <row r="64" spans="1:18" ht="12" customHeight="1" thickBot="1">
      <c r="A64" s="117"/>
      <c r="B64" s="120"/>
      <c r="C64" s="122"/>
      <c r="D64" s="124"/>
      <c r="E64" s="124"/>
      <c r="F64" s="95"/>
      <c r="G64" s="109"/>
      <c r="H64" s="109"/>
      <c r="I64" s="113"/>
      <c r="J64" s="110" t="s">
        <v>42</v>
      </c>
      <c r="K64" s="111"/>
      <c r="L64" s="111"/>
      <c r="M64" s="112"/>
      <c r="N64" s="110" t="s">
        <v>40</v>
      </c>
      <c r="O64" s="111"/>
      <c r="P64" s="111"/>
      <c r="Q64" s="111"/>
      <c r="R64" s="112"/>
    </row>
    <row r="65" spans="1:18" ht="12" customHeight="1" thickBot="1">
      <c r="A65" s="117"/>
      <c r="B65" s="120"/>
      <c r="C65" s="122"/>
      <c r="D65" s="124"/>
      <c r="E65" s="124"/>
      <c r="F65" s="95"/>
      <c r="G65" s="109"/>
      <c r="H65" s="109"/>
      <c r="I65" s="113"/>
      <c r="J65" s="90" t="s">
        <v>97</v>
      </c>
      <c r="K65" s="110" t="s">
        <v>43</v>
      </c>
      <c r="L65" s="111"/>
      <c r="M65" s="112"/>
      <c r="N65" s="90" t="s">
        <v>98</v>
      </c>
      <c r="O65" s="93" t="s">
        <v>43</v>
      </c>
      <c r="P65" s="94"/>
      <c r="Q65" s="94"/>
      <c r="R65" s="89"/>
    </row>
    <row r="66" spans="1:18" ht="12" customHeight="1">
      <c r="A66" s="117"/>
      <c r="B66" s="120"/>
      <c r="C66" s="122"/>
      <c r="D66" s="124"/>
      <c r="E66" s="124"/>
      <c r="F66" s="95"/>
      <c r="G66" s="109"/>
      <c r="H66" s="109"/>
      <c r="I66" s="113"/>
      <c r="J66" s="113"/>
      <c r="K66" s="26" t="s">
        <v>52</v>
      </c>
      <c r="L66" s="90" t="s">
        <v>44</v>
      </c>
      <c r="M66" s="90" t="s">
        <v>45</v>
      </c>
      <c r="N66" s="113"/>
      <c r="O66" s="90" t="s">
        <v>46</v>
      </c>
      <c r="P66" s="26" t="s">
        <v>52</v>
      </c>
      <c r="Q66" s="90" t="s">
        <v>44</v>
      </c>
      <c r="R66" s="90" t="s">
        <v>47</v>
      </c>
    </row>
    <row r="67" spans="1:18" ht="12" customHeight="1" thickBot="1">
      <c r="A67" s="118"/>
      <c r="B67" s="121"/>
      <c r="C67" s="123"/>
      <c r="D67" s="125"/>
      <c r="E67" s="91"/>
      <c r="F67" s="96"/>
      <c r="G67" s="91"/>
      <c r="H67" s="91"/>
      <c r="I67" s="107"/>
      <c r="J67" s="107"/>
      <c r="K67" s="27" t="s">
        <v>61</v>
      </c>
      <c r="L67" s="107"/>
      <c r="M67" s="107"/>
      <c r="N67" s="107"/>
      <c r="O67" s="107"/>
      <c r="P67" s="27" t="s">
        <v>61</v>
      </c>
      <c r="Q67" s="107"/>
      <c r="R67" s="107"/>
    </row>
    <row r="68" spans="1:18" ht="12.75" thickBot="1">
      <c r="A68" s="106" t="s">
        <v>9</v>
      </c>
      <c r="B68" s="62" t="s">
        <v>48</v>
      </c>
      <c r="C68" s="97" t="s">
        <v>102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 thickBot="1">
      <c r="A69" s="95"/>
      <c r="B69" s="62" t="s">
        <v>70</v>
      </c>
      <c r="C69" s="97" t="s">
        <v>103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 thickBot="1">
      <c r="A70" s="95"/>
      <c r="B70" s="62" t="s">
        <v>50</v>
      </c>
      <c r="C70" s="97" t="s">
        <v>104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 thickBot="1">
      <c r="A71" s="95"/>
      <c r="B71" s="62" t="s">
        <v>72</v>
      </c>
      <c r="C71" s="97" t="s">
        <v>105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 thickBot="1">
      <c r="A72" s="95"/>
      <c r="B72" s="62" t="s">
        <v>74</v>
      </c>
      <c r="C72" s="97" t="s">
        <v>106</v>
      </c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" thickBot="1">
      <c r="A73" s="95"/>
      <c r="B73" s="98" t="s">
        <v>68</v>
      </c>
      <c r="C73" s="98"/>
      <c r="D73" s="99" t="s">
        <v>128</v>
      </c>
      <c r="E73" s="105">
        <v>310114</v>
      </c>
      <c r="F73" s="105">
        <f aca="true" t="shared" si="4" ref="F73:R73">SUM(F75:F76)</f>
        <v>4650</v>
      </c>
      <c r="G73" s="105">
        <f t="shared" si="4"/>
        <v>41866</v>
      </c>
      <c r="H73" s="105">
        <f t="shared" si="4"/>
        <v>247011</v>
      </c>
      <c r="I73" s="105">
        <f t="shared" si="4"/>
        <v>310114</v>
      </c>
      <c r="J73" s="105">
        <f t="shared" si="4"/>
        <v>46516</v>
      </c>
      <c r="K73" s="105">
        <f t="shared" si="4"/>
        <v>4650</v>
      </c>
      <c r="L73" s="105">
        <f t="shared" si="4"/>
        <v>0</v>
      </c>
      <c r="M73" s="105">
        <f t="shared" si="4"/>
        <v>41866</v>
      </c>
      <c r="N73" s="105">
        <f t="shared" si="4"/>
        <v>263598</v>
      </c>
      <c r="O73" s="105">
        <f t="shared" si="4"/>
        <v>0</v>
      </c>
      <c r="P73" s="105">
        <f t="shared" si="4"/>
        <v>0</v>
      </c>
      <c r="Q73" s="105">
        <f t="shared" si="4"/>
        <v>0</v>
      </c>
      <c r="R73" s="105">
        <f t="shared" si="4"/>
        <v>263598</v>
      </c>
    </row>
    <row r="74" spans="1:18" ht="96.75" customHeight="1" thickBot="1">
      <c r="A74" s="95"/>
      <c r="B74" s="98"/>
      <c r="C74" s="98"/>
      <c r="D74" s="91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7.25" customHeight="1" thickBot="1">
      <c r="A75" s="95"/>
      <c r="B75" s="73" t="s">
        <v>76</v>
      </c>
      <c r="C75" s="73"/>
      <c r="D75" s="74"/>
      <c r="E75" s="75">
        <v>290599</v>
      </c>
      <c r="F75" s="75">
        <v>4357</v>
      </c>
      <c r="G75" s="76">
        <v>39231</v>
      </c>
      <c r="H75" s="76">
        <v>247011</v>
      </c>
      <c r="I75" s="75">
        <v>290599</v>
      </c>
      <c r="J75" s="75">
        <f>F75+G75</f>
        <v>43588</v>
      </c>
      <c r="K75" s="76">
        <f>F75</f>
        <v>4357</v>
      </c>
      <c r="L75" s="76">
        <v>0</v>
      </c>
      <c r="M75" s="76">
        <f>G75</f>
        <v>39231</v>
      </c>
      <c r="N75" s="75">
        <f>H75</f>
        <v>247011</v>
      </c>
      <c r="O75" s="76">
        <v>0</v>
      </c>
      <c r="P75" s="76">
        <v>0</v>
      </c>
      <c r="Q75" s="74">
        <v>0</v>
      </c>
      <c r="R75" s="76">
        <v>247011</v>
      </c>
    </row>
    <row r="76" spans="1:18" ht="17.25" customHeight="1" thickBot="1">
      <c r="A76" s="92"/>
      <c r="B76" s="61" t="s">
        <v>88</v>
      </c>
      <c r="C76" s="61"/>
      <c r="D76" s="37"/>
      <c r="E76" s="38">
        <v>19515</v>
      </c>
      <c r="F76" s="38">
        <v>293</v>
      </c>
      <c r="G76" s="42">
        <v>2635</v>
      </c>
      <c r="H76" s="42" t="s">
        <v>12</v>
      </c>
      <c r="I76" s="38">
        <v>19515</v>
      </c>
      <c r="J76" s="38">
        <v>2928</v>
      </c>
      <c r="K76" s="42">
        <v>293</v>
      </c>
      <c r="L76" s="42">
        <v>0</v>
      </c>
      <c r="M76" s="42">
        <v>2635</v>
      </c>
      <c r="N76" s="38">
        <v>16587</v>
      </c>
      <c r="O76" s="42">
        <v>0</v>
      </c>
      <c r="P76" s="42">
        <v>0</v>
      </c>
      <c r="Q76" s="37">
        <v>0</v>
      </c>
      <c r="R76" s="42">
        <v>16587</v>
      </c>
    </row>
    <row r="77" spans="1:18" ht="12.75" thickBot="1">
      <c r="A77" s="106" t="s">
        <v>11</v>
      </c>
      <c r="B77" s="62" t="s">
        <v>48</v>
      </c>
      <c r="C77" s="97" t="s">
        <v>102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 thickBot="1">
      <c r="A78" s="95"/>
      <c r="B78" s="62" t="s">
        <v>70</v>
      </c>
      <c r="C78" s="97" t="s">
        <v>107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 thickBot="1">
      <c r="A79" s="95"/>
      <c r="B79" s="62" t="s">
        <v>50</v>
      </c>
      <c r="C79" s="97" t="s">
        <v>108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 thickBot="1">
      <c r="A80" s="95"/>
      <c r="B80" s="62" t="s">
        <v>72</v>
      </c>
      <c r="C80" s="97" t="s">
        <v>109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 thickBot="1">
      <c r="A81" s="95"/>
      <c r="B81" s="62" t="s">
        <v>74</v>
      </c>
      <c r="C81" s="97" t="s">
        <v>110</v>
      </c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" thickBot="1">
      <c r="A82" s="95"/>
      <c r="B82" s="98" t="s">
        <v>68</v>
      </c>
      <c r="C82" s="98"/>
      <c r="D82" s="99" t="s">
        <v>129</v>
      </c>
      <c r="E82" s="105">
        <f>SUM(E84)</f>
        <v>133942</v>
      </c>
      <c r="F82" s="105">
        <f aca="true" t="shared" si="5" ref="F82:R82">SUM(F84)</f>
        <v>14064</v>
      </c>
      <c r="G82" s="105">
        <f t="shared" si="5"/>
        <v>6027</v>
      </c>
      <c r="H82" s="105">
        <f t="shared" si="5"/>
        <v>113851</v>
      </c>
      <c r="I82" s="105">
        <f t="shared" si="5"/>
        <v>133942</v>
      </c>
      <c r="J82" s="105">
        <f t="shared" si="5"/>
        <v>20091</v>
      </c>
      <c r="K82" s="105">
        <f t="shared" si="5"/>
        <v>14064</v>
      </c>
      <c r="L82" s="105">
        <f t="shared" si="5"/>
        <v>0</v>
      </c>
      <c r="M82" s="105">
        <f t="shared" si="5"/>
        <v>6027</v>
      </c>
      <c r="N82" s="105">
        <f t="shared" si="5"/>
        <v>113851</v>
      </c>
      <c r="O82" s="105">
        <f t="shared" si="5"/>
        <v>0</v>
      </c>
      <c r="P82" s="105">
        <f t="shared" si="5"/>
        <v>0</v>
      </c>
      <c r="Q82" s="105">
        <f t="shared" si="5"/>
        <v>0</v>
      </c>
      <c r="R82" s="105">
        <f t="shared" si="5"/>
        <v>134179</v>
      </c>
    </row>
    <row r="83" spans="1:18" ht="83.25" customHeight="1" thickBot="1">
      <c r="A83" s="95"/>
      <c r="B83" s="98"/>
      <c r="C83" s="98"/>
      <c r="D83" s="91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7.25" customHeight="1" thickBot="1">
      <c r="A84" s="96"/>
      <c r="B84" s="61" t="s">
        <v>76</v>
      </c>
      <c r="C84" s="61"/>
      <c r="D84" s="37"/>
      <c r="E84" s="38">
        <v>133942</v>
      </c>
      <c r="F84" s="38">
        <v>14064</v>
      </c>
      <c r="G84" s="42">
        <v>6027</v>
      </c>
      <c r="H84" s="42">
        <v>113851</v>
      </c>
      <c r="I84" s="38">
        <v>133942</v>
      </c>
      <c r="J84" s="38">
        <v>20091</v>
      </c>
      <c r="K84" s="42">
        <v>14064</v>
      </c>
      <c r="L84" s="42">
        <v>0</v>
      </c>
      <c r="M84" s="42">
        <v>6027</v>
      </c>
      <c r="N84" s="38">
        <v>113851</v>
      </c>
      <c r="O84" s="42">
        <v>0</v>
      </c>
      <c r="P84" s="42">
        <v>0</v>
      </c>
      <c r="Q84" s="37">
        <v>0</v>
      </c>
      <c r="R84" s="42">
        <v>134179</v>
      </c>
    </row>
    <row r="85" spans="1:18" ht="12" thickBot="1">
      <c r="A85" s="81"/>
      <c r="B85" s="67" t="s">
        <v>48</v>
      </c>
      <c r="C85" s="100" t="s">
        <v>111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" thickBot="1">
      <c r="A86" s="82"/>
      <c r="B86" s="67" t="s">
        <v>70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" thickBot="1">
      <c r="A87" s="82"/>
      <c r="B87" s="67" t="s">
        <v>50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" thickBot="1">
      <c r="A88" s="82"/>
      <c r="B88" s="67" t="s">
        <v>72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" thickBot="1">
      <c r="A89" s="82"/>
      <c r="B89" s="67" t="s">
        <v>74</v>
      </c>
      <c r="C89" s="100" t="s">
        <v>112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" thickBot="1">
      <c r="A90" s="82"/>
      <c r="B90" s="102" t="s">
        <v>68</v>
      </c>
      <c r="C90" s="102"/>
      <c r="D90" s="103" t="s">
        <v>130</v>
      </c>
      <c r="E90" s="101">
        <f aca="true" t="shared" si="6" ref="E90:K90">SUM(E92:E93)</f>
        <v>51306</v>
      </c>
      <c r="F90" s="101">
        <f t="shared" si="6"/>
        <v>0</v>
      </c>
      <c r="G90" s="101">
        <f t="shared" si="6"/>
        <v>0</v>
      </c>
      <c r="H90" s="101">
        <f t="shared" si="6"/>
        <v>51306</v>
      </c>
      <c r="I90" s="101">
        <f t="shared" si="6"/>
        <v>0</v>
      </c>
      <c r="J90" s="101">
        <f t="shared" si="6"/>
        <v>0</v>
      </c>
      <c r="K90" s="101">
        <f t="shared" si="6"/>
        <v>0</v>
      </c>
      <c r="L90" s="101"/>
      <c r="M90" s="101">
        <f>SUM(M92:M93)</f>
        <v>0</v>
      </c>
      <c r="N90" s="101">
        <f>SUM(N92:N93)</f>
        <v>51306</v>
      </c>
      <c r="O90" s="101" t="s">
        <v>12</v>
      </c>
      <c r="P90" s="101"/>
      <c r="Q90" s="101"/>
      <c r="R90" s="101">
        <f>SUM(R92:R93)</f>
        <v>51306</v>
      </c>
    </row>
    <row r="91" spans="1:18" ht="34.5" customHeight="1" thickBot="1">
      <c r="A91" s="82"/>
      <c r="B91" s="102"/>
      <c r="C91" s="102"/>
      <c r="D91" s="104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</row>
    <row r="92" spans="1:18" ht="17.25" customHeight="1">
      <c r="A92" s="82"/>
      <c r="B92" s="68" t="s">
        <v>76</v>
      </c>
      <c r="C92" s="68"/>
      <c r="D92" s="68"/>
      <c r="E92" s="69">
        <v>29545</v>
      </c>
      <c r="F92" s="68">
        <v>0</v>
      </c>
      <c r="G92" s="68"/>
      <c r="H92" s="69">
        <v>29545</v>
      </c>
      <c r="I92" s="68"/>
      <c r="J92" s="68"/>
      <c r="K92" s="68"/>
      <c r="L92" s="68"/>
      <c r="M92" s="68"/>
      <c r="N92" s="69">
        <v>29545</v>
      </c>
      <c r="O92" s="68"/>
      <c r="P92" s="68"/>
      <c r="Q92" s="68"/>
      <c r="R92" s="69">
        <v>29545</v>
      </c>
    </row>
    <row r="93" spans="1:18" ht="16.5" customHeight="1" thickBot="1">
      <c r="A93" s="83" t="s">
        <v>18</v>
      </c>
      <c r="B93" s="70">
        <v>2011</v>
      </c>
      <c r="C93" s="71"/>
      <c r="D93" s="71"/>
      <c r="E93" s="72">
        <v>21761</v>
      </c>
      <c r="F93" s="71">
        <v>0</v>
      </c>
      <c r="G93" s="71"/>
      <c r="H93" s="72">
        <v>21761</v>
      </c>
      <c r="I93" s="71"/>
      <c r="J93" s="71"/>
      <c r="K93" s="71"/>
      <c r="L93" s="71"/>
      <c r="M93" s="71"/>
      <c r="N93" s="72">
        <v>21761</v>
      </c>
      <c r="O93" s="71"/>
      <c r="P93" s="71"/>
      <c r="Q93" s="71"/>
      <c r="R93" s="69">
        <v>21761</v>
      </c>
    </row>
    <row r="94" spans="1:18" ht="15.75" customHeight="1" thickBot="1">
      <c r="A94" s="84"/>
      <c r="B94" s="67" t="s">
        <v>48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" thickBot="1">
      <c r="A95" s="85"/>
      <c r="B95" s="67" t="s">
        <v>70</v>
      </c>
      <c r="C95" s="100" t="s">
        <v>103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" thickBot="1">
      <c r="A96" s="85"/>
      <c r="B96" s="67" t="s">
        <v>50</v>
      </c>
      <c r="C96" s="100" t="s">
        <v>113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" thickBot="1">
      <c r="A97" s="85"/>
      <c r="B97" s="67" t="s">
        <v>72</v>
      </c>
      <c r="C97" s="100" t="s">
        <v>114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" thickBot="1">
      <c r="A98" s="85"/>
      <c r="B98" s="67" t="s">
        <v>74</v>
      </c>
      <c r="C98" s="100" t="s">
        <v>115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" thickBot="1">
      <c r="A99" s="85"/>
      <c r="B99" s="102" t="s">
        <v>68</v>
      </c>
      <c r="C99" s="102"/>
      <c r="D99" s="103" t="s">
        <v>131</v>
      </c>
      <c r="E99" s="101">
        <f aca="true" t="shared" si="7" ref="E99:K99">SUM(E101:E102)</f>
        <v>1197900</v>
      </c>
      <c r="F99" s="101">
        <f t="shared" si="7"/>
        <v>0</v>
      </c>
      <c r="G99" s="101">
        <f t="shared" si="7"/>
        <v>179682</v>
      </c>
      <c r="H99" s="101">
        <f t="shared" si="7"/>
        <v>1018218</v>
      </c>
      <c r="I99" s="101">
        <f t="shared" si="7"/>
        <v>1197900</v>
      </c>
      <c r="J99" s="101">
        <f t="shared" si="7"/>
        <v>179682</v>
      </c>
      <c r="K99" s="101">
        <f t="shared" si="7"/>
        <v>0</v>
      </c>
      <c r="L99" s="101"/>
      <c r="M99" s="101">
        <f>SUM(M101:M102)</f>
        <v>179682</v>
      </c>
      <c r="N99" s="101">
        <f>SUM(N101:N102)</f>
        <v>1018218</v>
      </c>
      <c r="O99" s="101" t="s">
        <v>12</v>
      </c>
      <c r="P99" s="101"/>
      <c r="Q99" s="101"/>
      <c r="R99" s="101">
        <f>SUM(R101:R102)</f>
        <v>1018218</v>
      </c>
    </row>
    <row r="100" spans="1:18" ht="106.5" customHeight="1" thickBot="1">
      <c r="A100" s="86"/>
      <c r="B100" s="102"/>
      <c r="C100" s="102"/>
      <c r="D100" s="104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  <row r="101" spans="1:18" ht="18.75" customHeight="1" thickBot="1">
      <c r="A101" s="80"/>
      <c r="B101" s="79" t="s">
        <v>76</v>
      </c>
      <c r="C101" s="68"/>
      <c r="D101" s="68"/>
      <c r="E101" s="69">
        <v>661823</v>
      </c>
      <c r="F101" s="68">
        <v>0</v>
      </c>
      <c r="G101" s="69">
        <v>99271</v>
      </c>
      <c r="H101" s="69">
        <v>562552</v>
      </c>
      <c r="I101" s="69">
        <v>661823</v>
      </c>
      <c r="J101" s="69">
        <v>99271</v>
      </c>
      <c r="K101" s="68"/>
      <c r="L101" s="68"/>
      <c r="M101" s="69">
        <v>99271</v>
      </c>
      <c r="N101" s="69">
        <v>562552</v>
      </c>
      <c r="O101" s="68"/>
      <c r="P101" s="68"/>
      <c r="Q101" s="68"/>
      <c r="R101" s="69">
        <v>562552</v>
      </c>
    </row>
    <row r="102" spans="1:18" ht="13.5" customHeight="1" thickBot="1">
      <c r="A102" s="5" t="s">
        <v>59</v>
      </c>
      <c r="B102" s="78">
        <v>2011</v>
      </c>
      <c r="C102" s="71"/>
      <c r="D102" s="71"/>
      <c r="E102" s="72">
        <v>536077</v>
      </c>
      <c r="F102" s="71">
        <v>0</v>
      </c>
      <c r="G102" s="72">
        <v>80411</v>
      </c>
      <c r="H102" s="72">
        <v>455666</v>
      </c>
      <c r="I102" s="72">
        <v>536077</v>
      </c>
      <c r="J102" s="72">
        <v>80411</v>
      </c>
      <c r="K102" s="71"/>
      <c r="L102" s="71"/>
      <c r="M102" s="72">
        <v>80411</v>
      </c>
      <c r="N102" s="72">
        <v>455666</v>
      </c>
      <c r="O102" s="71"/>
      <c r="P102" s="71"/>
      <c r="Q102" s="71"/>
      <c r="R102" s="69">
        <v>455666</v>
      </c>
    </row>
    <row r="103" spans="1:18" ht="40.5" customHeight="1" thickBot="1">
      <c r="A103" s="87"/>
      <c r="B103" s="67" t="s">
        <v>48</v>
      </c>
      <c r="C103" s="100" t="s">
        <v>118</v>
      </c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" thickBot="1">
      <c r="A104" s="82"/>
      <c r="B104" s="67" t="s">
        <v>70</v>
      </c>
      <c r="C104" s="100" t="s">
        <v>119</v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" thickBot="1">
      <c r="A105" s="82"/>
      <c r="B105" s="67" t="s">
        <v>50</v>
      </c>
      <c r="C105" s="100" t="s">
        <v>120</v>
      </c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" thickBot="1">
      <c r="A106" s="82"/>
      <c r="B106" s="67" t="s">
        <v>72</v>
      </c>
      <c r="C106" s="100" t="s">
        <v>121</v>
      </c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" thickBot="1">
      <c r="A107" s="82"/>
      <c r="B107" s="67" t="s">
        <v>74</v>
      </c>
      <c r="C107" s="100" t="s">
        <v>122</v>
      </c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" thickBot="1">
      <c r="A108" s="82"/>
      <c r="B108" s="102" t="s">
        <v>68</v>
      </c>
      <c r="C108" s="102"/>
      <c r="D108" s="103" t="s">
        <v>132</v>
      </c>
      <c r="E108" s="101">
        <f aca="true" t="shared" si="8" ref="E108:K108">SUM(E110:E111)</f>
        <v>150000</v>
      </c>
      <c r="F108" s="101">
        <f t="shared" si="8"/>
        <v>22500</v>
      </c>
      <c r="G108" s="101">
        <f t="shared" si="8"/>
        <v>0</v>
      </c>
      <c r="H108" s="101">
        <f t="shared" si="8"/>
        <v>127500</v>
      </c>
      <c r="I108" s="101">
        <f t="shared" si="8"/>
        <v>150000</v>
      </c>
      <c r="J108" s="101">
        <f t="shared" si="8"/>
        <v>22500</v>
      </c>
      <c r="K108" s="101">
        <f t="shared" si="8"/>
        <v>22500</v>
      </c>
      <c r="L108" s="101"/>
      <c r="M108" s="101">
        <f>SUM(M110:M111)</f>
        <v>0</v>
      </c>
      <c r="N108" s="101">
        <f>SUM(N110:N111)</f>
        <v>127500</v>
      </c>
      <c r="O108" s="101" t="s">
        <v>12</v>
      </c>
      <c r="P108" s="101"/>
      <c r="Q108" s="101"/>
      <c r="R108" s="101">
        <f>SUM(R110:R111)</f>
        <v>127500</v>
      </c>
    </row>
    <row r="109" spans="1:18" ht="12" thickBot="1">
      <c r="A109" s="82"/>
      <c r="B109" s="102"/>
      <c r="C109" s="102"/>
      <c r="D109" s="104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</row>
    <row r="110" spans="1:18" ht="19.5" customHeight="1">
      <c r="A110" s="82"/>
      <c r="B110" s="68" t="s">
        <v>76</v>
      </c>
      <c r="C110" s="68"/>
      <c r="D110" s="68"/>
      <c r="E110" s="69">
        <v>40000</v>
      </c>
      <c r="F110" s="68">
        <v>6000</v>
      </c>
      <c r="G110" s="69"/>
      <c r="H110" s="69">
        <v>34000</v>
      </c>
      <c r="I110" s="69">
        <v>40000</v>
      </c>
      <c r="J110" s="69">
        <v>6000</v>
      </c>
      <c r="K110" s="68">
        <v>6000</v>
      </c>
      <c r="L110" s="68"/>
      <c r="M110" s="69"/>
      <c r="N110" s="69">
        <v>34000</v>
      </c>
      <c r="O110" s="68"/>
      <c r="P110" s="68"/>
      <c r="Q110" s="68"/>
      <c r="R110" s="69">
        <v>34000</v>
      </c>
    </row>
    <row r="111" spans="1:18" ht="16.5" customHeight="1" thickBot="1">
      <c r="A111" s="88" t="s">
        <v>60</v>
      </c>
      <c r="B111" s="70" t="s">
        <v>88</v>
      </c>
      <c r="C111" s="71"/>
      <c r="D111" s="71"/>
      <c r="E111" s="72">
        <v>110000</v>
      </c>
      <c r="F111" s="71">
        <v>16500</v>
      </c>
      <c r="G111" s="72"/>
      <c r="H111" s="72">
        <v>93500</v>
      </c>
      <c r="I111" s="72">
        <v>110000</v>
      </c>
      <c r="J111" s="72">
        <v>16500</v>
      </c>
      <c r="K111" s="71">
        <v>16500</v>
      </c>
      <c r="L111" s="71"/>
      <c r="M111" s="72"/>
      <c r="N111" s="72">
        <v>93500</v>
      </c>
      <c r="O111" s="71"/>
      <c r="P111" s="71"/>
      <c r="Q111" s="71"/>
      <c r="R111" s="69">
        <v>93500</v>
      </c>
    </row>
    <row r="112" spans="1:18" ht="40.5" customHeight="1" thickBot="1">
      <c r="A112" s="87"/>
      <c r="B112" s="67" t="s">
        <v>48</v>
      </c>
      <c r="C112" s="100" t="s">
        <v>134</v>
      </c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" thickBot="1">
      <c r="A113" s="82"/>
      <c r="B113" s="67" t="s">
        <v>70</v>
      </c>
      <c r="C113" s="100" t="s">
        <v>103</v>
      </c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" thickBot="1">
      <c r="A114" s="82"/>
      <c r="B114" s="67" t="s">
        <v>50</v>
      </c>
      <c r="C114" s="100" t="s">
        <v>136</v>
      </c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" thickBot="1">
      <c r="A115" s="82"/>
      <c r="B115" s="67" t="s">
        <v>72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" thickBot="1">
      <c r="A116" s="82"/>
      <c r="B116" s="67" t="s">
        <v>74</v>
      </c>
      <c r="C116" s="100" t="s">
        <v>133</v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" thickBot="1">
      <c r="A117" s="82"/>
      <c r="B117" s="102" t="s">
        <v>68</v>
      </c>
      <c r="C117" s="102"/>
      <c r="D117" s="103" t="s">
        <v>135</v>
      </c>
      <c r="E117" s="101">
        <v>50000</v>
      </c>
      <c r="F117" s="101">
        <f aca="true" t="shared" si="9" ref="F117:K117">SUM(F119:F120)</f>
        <v>0</v>
      </c>
      <c r="G117" s="101">
        <f t="shared" si="9"/>
        <v>7500</v>
      </c>
      <c r="H117" s="101">
        <f t="shared" si="9"/>
        <v>42500</v>
      </c>
      <c r="I117" s="101">
        <f t="shared" si="9"/>
        <v>50000</v>
      </c>
      <c r="J117" s="101">
        <f t="shared" si="9"/>
        <v>7500</v>
      </c>
      <c r="K117" s="101">
        <f t="shared" si="9"/>
        <v>0</v>
      </c>
      <c r="L117" s="101"/>
      <c r="M117" s="101">
        <f>SUM(M119:M120)</f>
        <v>7500</v>
      </c>
      <c r="N117" s="101">
        <f>SUM(N119:N120)</f>
        <v>42500</v>
      </c>
      <c r="O117" s="101" t="s">
        <v>12</v>
      </c>
      <c r="P117" s="101"/>
      <c r="Q117" s="101"/>
      <c r="R117" s="101">
        <f>SUM(R119:R120)</f>
        <v>42500</v>
      </c>
    </row>
    <row r="118" spans="1:18" ht="52.5" customHeight="1" thickBot="1">
      <c r="A118" s="82"/>
      <c r="B118" s="102"/>
      <c r="C118" s="102"/>
      <c r="D118" s="104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1:18" ht="19.5" customHeight="1">
      <c r="A119" s="82"/>
      <c r="B119" s="68" t="s">
        <v>76</v>
      </c>
      <c r="C119" s="68"/>
      <c r="D119" s="68"/>
      <c r="E119" s="69">
        <v>33650</v>
      </c>
      <c r="F119" s="69">
        <v>0</v>
      </c>
      <c r="G119" s="69">
        <v>5047</v>
      </c>
      <c r="H119" s="69">
        <v>28603</v>
      </c>
      <c r="I119" s="69">
        <v>33650</v>
      </c>
      <c r="J119" s="69">
        <v>5047</v>
      </c>
      <c r="K119" s="68">
        <v>0</v>
      </c>
      <c r="L119" s="68"/>
      <c r="M119" s="69">
        <v>5047</v>
      </c>
      <c r="N119" s="69">
        <v>28603</v>
      </c>
      <c r="O119" s="68"/>
      <c r="P119" s="68"/>
      <c r="Q119" s="68"/>
      <c r="R119" s="69">
        <v>28603</v>
      </c>
    </row>
    <row r="120" spans="1:18" ht="16.5" customHeight="1" thickBot="1">
      <c r="A120" s="88" t="s">
        <v>60</v>
      </c>
      <c r="B120" s="70" t="s">
        <v>88</v>
      </c>
      <c r="C120" s="71"/>
      <c r="D120" s="71"/>
      <c r="E120" s="72">
        <v>16350</v>
      </c>
      <c r="F120" s="71">
        <v>0</v>
      </c>
      <c r="G120" s="72">
        <v>2453</v>
      </c>
      <c r="H120" s="72">
        <v>13897</v>
      </c>
      <c r="I120" s="72">
        <v>16350</v>
      </c>
      <c r="J120" s="72">
        <v>2453</v>
      </c>
      <c r="K120" s="71">
        <v>0</v>
      </c>
      <c r="L120" s="71"/>
      <c r="M120" s="72">
        <v>2453</v>
      </c>
      <c r="N120" s="72">
        <v>13897</v>
      </c>
      <c r="O120" s="71"/>
      <c r="P120" s="71"/>
      <c r="Q120" s="71"/>
      <c r="R120" s="69">
        <v>13897</v>
      </c>
    </row>
  </sheetData>
  <sheetProtection/>
  <mergeCells count="287"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C116:R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C112:R112"/>
    <mergeCell ref="C113:R113"/>
    <mergeCell ref="C114:R114"/>
    <mergeCell ref="C115:R115"/>
    <mergeCell ref="Q99:Q100"/>
    <mergeCell ref="R99:R100"/>
    <mergeCell ref="K99:K100"/>
    <mergeCell ref="L99:L100"/>
    <mergeCell ref="M99:M100"/>
    <mergeCell ref="N99:N100"/>
    <mergeCell ref="O99:O100"/>
    <mergeCell ref="P99:P100"/>
    <mergeCell ref="C98:R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A12:A19"/>
    <mergeCell ref="C12:R12"/>
    <mergeCell ref="B44:B45"/>
    <mergeCell ref="C44:C45"/>
    <mergeCell ref="A39:A48"/>
    <mergeCell ref="J44:J45"/>
    <mergeCell ref="K44:K45"/>
    <mergeCell ref="L44:L45"/>
    <mergeCell ref="E44:E45"/>
    <mergeCell ref="G44:G45"/>
    <mergeCell ref="C53:R53"/>
    <mergeCell ref="Q44:Q45"/>
    <mergeCell ref="H44:H45"/>
    <mergeCell ref="I44:I45"/>
    <mergeCell ref="N44:N45"/>
    <mergeCell ref="O44:O45"/>
    <mergeCell ref="P44:P45"/>
    <mergeCell ref="O54:O55"/>
    <mergeCell ref="P54:P55"/>
    <mergeCell ref="M44:M45"/>
    <mergeCell ref="A4:A10"/>
    <mergeCell ref="B4:B10"/>
    <mergeCell ref="C4:C10"/>
    <mergeCell ref="D4:D10"/>
    <mergeCell ref="E4:E10"/>
    <mergeCell ref="F4:H4"/>
    <mergeCell ref="I4:R4"/>
    <mergeCell ref="F5:F10"/>
    <mergeCell ref="G5:G10"/>
    <mergeCell ref="H5:H10"/>
    <mergeCell ref="I5:R5"/>
    <mergeCell ref="I6:I10"/>
    <mergeCell ref="J6:R6"/>
    <mergeCell ref="J7:M7"/>
    <mergeCell ref="N7:R7"/>
    <mergeCell ref="J8:J10"/>
    <mergeCell ref="K8:M8"/>
    <mergeCell ref="N8:N10"/>
    <mergeCell ref="O8:R8"/>
    <mergeCell ref="L9:L10"/>
    <mergeCell ref="M9:M10"/>
    <mergeCell ref="O9:O10"/>
    <mergeCell ref="Q9:Q10"/>
    <mergeCell ref="R9:R10"/>
    <mergeCell ref="B17:B18"/>
    <mergeCell ref="C17:C18"/>
    <mergeCell ref="E17:E18"/>
    <mergeCell ref="F17:F18"/>
    <mergeCell ref="O17:O18"/>
    <mergeCell ref="P17:P18"/>
    <mergeCell ref="C13:R13"/>
    <mergeCell ref="C14:R14"/>
    <mergeCell ref="C15:R15"/>
    <mergeCell ref="C16:R16"/>
    <mergeCell ref="I17:I18"/>
    <mergeCell ref="J17:J18"/>
    <mergeCell ref="G17:G18"/>
    <mergeCell ref="H17:H18"/>
    <mergeCell ref="K17:K18"/>
    <mergeCell ref="L17:L18"/>
    <mergeCell ref="M17:M18"/>
    <mergeCell ref="N17:N18"/>
    <mergeCell ref="Q17:Q18"/>
    <mergeCell ref="R17:R18"/>
    <mergeCell ref="A20:A29"/>
    <mergeCell ref="C20:R20"/>
    <mergeCell ref="C21:R21"/>
    <mergeCell ref="C22:R22"/>
    <mergeCell ref="C23:R23"/>
    <mergeCell ref="C24:R24"/>
    <mergeCell ref="B25:B26"/>
    <mergeCell ref="C25:C26"/>
    <mergeCell ref="O25:O26"/>
    <mergeCell ref="P25:P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K35:K36"/>
    <mergeCell ref="L35:L36"/>
    <mergeCell ref="M35:M36"/>
    <mergeCell ref="N35:N36"/>
    <mergeCell ref="Q25:Q26"/>
    <mergeCell ref="R25:R26"/>
    <mergeCell ref="A30:A38"/>
    <mergeCell ref="C31:R31"/>
    <mergeCell ref="C32:R32"/>
    <mergeCell ref="C33:R33"/>
    <mergeCell ref="C34:R34"/>
    <mergeCell ref="B35:B36"/>
    <mergeCell ref="O35:O36"/>
    <mergeCell ref="P35:P36"/>
    <mergeCell ref="Q35:Q36"/>
    <mergeCell ref="R35:R36"/>
    <mergeCell ref="C40:R40"/>
    <mergeCell ref="C41:R41"/>
    <mergeCell ref="G35:G36"/>
    <mergeCell ref="H35:H36"/>
    <mergeCell ref="I35:I36"/>
    <mergeCell ref="J35:J36"/>
    <mergeCell ref="C35:C36"/>
    <mergeCell ref="E35:E36"/>
    <mergeCell ref="C42:R42"/>
    <mergeCell ref="C43:R43"/>
    <mergeCell ref="R44:R45"/>
    <mergeCell ref="A49:A58"/>
    <mergeCell ref="C49:R49"/>
    <mergeCell ref="C50:R50"/>
    <mergeCell ref="C51:R51"/>
    <mergeCell ref="C52:R52"/>
    <mergeCell ref="B54:B55"/>
    <mergeCell ref="C54:C55"/>
    <mergeCell ref="M54:M55"/>
    <mergeCell ref="N54:N55"/>
    <mergeCell ref="J54:J55"/>
    <mergeCell ref="K54:K55"/>
    <mergeCell ref="L54:L55"/>
    <mergeCell ref="E54:E55"/>
    <mergeCell ref="G54:G55"/>
    <mergeCell ref="H54:H55"/>
    <mergeCell ref="I54:I55"/>
    <mergeCell ref="Q54:Q55"/>
    <mergeCell ref="R54:R55"/>
    <mergeCell ref="A61:A67"/>
    <mergeCell ref="B61:B67"/>
    <mergeCell ref="C61:C67"/>
    <mergeCell ref="D61:D67"/>
    <mergeCell ref="E61:E67"/>
    <mergeCell ref="F61:H61"/>
    <mergeCell ref="I61:R61"/>
    <mergeCell ref="F62:F67"/>
    <mergeCell ref="G62:G67"/>
    <mergeCell ref="H62:H67"/>
    <mergeCell ref="I62:R62"/>
    <mergeCell ref="I63:I67"/>
    <mergeCell ref="J63:R63"/>
    <mergeCell ref="J64:M64"/>
    <mergeCell ref="N64:R64"/>
    <mergeCell ref="J65:J67"/>
    <mergeCell ref="K65:M65"/>
    <mergeCell ref="N65:N67"/>
    <mergeCell ref="O65:R65"/>
    <mergeCell ref="L66:L67"/>
    <mergeCell ref="M66:M67"/>
    <mergeCell ref="O66:O67"/>
    <mergeCell ref="Q66:Q67"/>
    <mergeCell ref="R66:R67"/>
    <mergeCell ref="A68:A76"/>
    <mergeCell ref="C68:R68"/>
    <mergeCell ref="C69:R69"/>
    <mergeCell ref="C70:R70"/>
    <mergeCell ref="C71:R71"/>
    <mergeCell ref="C72:R72"/>
    <mergeCell ref="B73:B74"/>
    <mergeCell ref="C73:C74"/>
    <mergeCell ref="D73:D74"/>
    <mergeCell ref="E73:E74"/>
    <mergeCell ref="N73:N74"/>
    <mergeCell ref="O73:O74"/>
    <mergeCell ref="P73:P74"/>
    <mergeCell ref="Q73:Q74"/>
    <mergeCell ref="C82:C83"/>
    <mergeCell ref="D82:D83"/>
    <mergeCell ref="L73:L74"/>
    <mergeCell ref="M73:M74"/>
    <mergeCell ref="F73:F74"/>
    <mergeCell ref="G73:G74"/>
    <mergeCell ref="H73:H74"/>
    <mergeCell ref="I73:I74"/>
    <mergeCell ref="J73:J74"/>
    <mergeCell ref="K73:K74"/>
    <mergeCell ref="I82:I83"/>
    <mergeCell ref="J82:J83"/>
    <mergeCell ref="R73:R74"/>
    <mergeCell ref="A77:A84"/>
    <mergeCell ref="C77:R77"/>
    <mergeCell ref="C78:R78"/>
    <mergeCell ref="C79:R79"/>
    <mergeCell ref="C80:R80"/>
    <mergeCell ref="C81:R81"/>
    <mergeCell ref="B82:B83"/>
    <mergeCell ref="E82:E83"/>
    <mergeCell ref="F82:F83"/>
    <mergeCell ref="G82:G83"/>
    <mergeCell ref="H82:H83"/>
    <mergeCell ref="Q82:Q83"/>
    <mergeCell ref="R82:R83"/>
    <mergeCell ref="K82:K83"/>
    <mergeCell ref="L82:L83"/>
    <mergeCell ref="M82:M83"/>
    <mergeCell ref="N82:N83"/>
    <mergeCell ref="O82:O83"/>
    <mergeCell ref="P82:P83"/>
    <mergeCell ref="C89:R89"/>
    <mergeCell ref="B90:B91"/>
    <mergeCell ref="C90:C91"/>
    <mergeCell ref="D90:D91"/>
    <mergeCell ref="E90:E91"/>
    <mergeCell ref="F90:F91"/>
    <mergeCell ref="C85:R85"/>
    <mergeCell ref="C86:R86"/>
    <mergeCell ref="C87:R87"/>
    <mergeCell ref="C88:R88"/>
    <mergeCell ref="C96:R96"/>
    <mergeCell ref="C97:R97"/>
    <mergeCell ref="O90:O91"/>
    <mergeCell ref="P90:P91"/>
    <mergeCell ref="Q90:Q91"/>
    <mergeCell ref="R90:R91"/>
    <mergeCell ref="G90:G91"/>
    <mergeCell ref="H90:H91"/>
    <mergeCell ref="I90:I91"/>
    <mergeCell ref="J90:J91"/>
    <mergeCell ref="M90:M91"/>
    <mergeCell ref="N90:N91"/>
    <mergeCell ref="C94:R94"/>
    <mergeCell ref="C95:R95"/>
    <mergeCell ref="K90:K91"/>
    <mergeCell ref="L90:L91"/>
    <mergeCell ref="B108:B109"/>
    <mergeCell ref="C108:C109"/>
    <mergeCell ref="D108:D109"/>
    <mergeCell ref="E108:E109"/>
    <mergeCell ref="H108:H109"/>
    <mergeCell ref="I108:I109"/>
    <mergeCell ref="J108:J109"/>
    <mergeCell ref="K108:K109"/>
    <mergeCell ref="C107:R107"/>
    <mergeCell ref="R108:R109"/>
    <mergeCell ref="L108:L109"/>
    <mergeCell ref="M108:M109"/>
    <mergeCell ref="N108:N109"/>
    <mergeCell ref="O108:O109"/>
    <mergeCell ref="P108:P109"/>
    <mergeCell ref="Q108:Q109"/>
    <mergeCell ref="F108:F109"/>
    <mergeCell ref="G108:G109"/>
    <mergeCell ref="C103:R103"/>
    <mergeCell ref="C104:R104"/>
    <mergeCell ref="C105:R105"/>
    <mergeCell ref="C106:R106"/>
  </mergeCells>
  <printOptions/>
  <pageMargins left="0.3937007874015748" right="0.3937007874015748" top="0.7853835978835979" bottom="0.6911375661375662" header="0.17" footer="0.5118110236220472"/>
  <pageSetup horizontalDpi="600" verticalDpi="600" orientation="landscape" paperSize="8" scale="90" r:id="rId1"/>
  <headerFooter alignWithMargins="0">
    <oddHeader>&amp;R&amp;9Załącznik nr 1     
do uchwały Rady Miejskiej w Szczyrku
Nr LXVII/355/2010
z dnia 7 września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C11" sqref="C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46" t="s">
        <v>90</v>
      </c>
      <c r="B1" s="146"/>
      <c r="C1" s="146"/>
      <c r="D1" s="146"/>
    </row>
    <row r="2" ht="6.75" customHeight="1">
      <c r="A2" s="6"/>
    </row>
    <row r="3" ht="12.75">
      <c r="D3" s="4" t="s">
        <v>25</v>
      </c>
    </row>
    <row r="4" spans="1:4" ht="15" customHeight="1">
      <c r="A4" s="145" t="s">
        <v>34</v>
      </c>
      <c r="B4" s="145" t="s">
        <v>1</v>
      </c>
      <c r="C4" s="147" t="s">
        <v>35</v>
      </c>
      <c r="D4" s="147" t="s">
        <v>116</v>
      </c>
    </row>
    <row r="5" spans="1:4" ht="15" customHeight="1">
      <c r="A5" s="145"/>
      <c r="B5" s="145"/>
      <c r="C5" s="145"/>
      <c r="D5" s="147"/>
    </row>
    <row r="6" spans="1:4" ht="15.75" customHeight="1">
      <c r="A6" s="145"/>
      <c r="B6" s="145"/>
      <c r="C6" s="145"/>
      <c r="D6" s="147"/>
    </row>
    <row r="7" spans="1:4" s="18" customFormat="1" ht="17.25" customHeight="1">
      <c r="A7" s="17">
        <v>1</v>
      </c>
      <c r="B7" s="17">
        <v>2</v>
      </c>
      <c r="C7" s="17">
        <v>3</v>
      </c>
      <c r="D7" s="17">
        <v>4</v>
      </c>
    </row>
    <row r="8" spans="1:4" s="18" customFormat="1" ht="16.5" customHeight="1">
      <c r="A8" s="7" t="s">
        <v>4</v>
      </c>
      <c r="B8" s="24" t="s">
        <v>85</v>
      </c>
      <c r="C8" s="7"/>
      <c r="D8" s="25">
        <v>22285582</v>
      </c>
    </row>
    <row r="9" spans="1:4" s="18" customFormat="1" ht="21" customHeight="1">
      <c r="A9" s="7" t="s">
        <v>5</v>
      </c>
      <c r="B9" s="24" t="s">
        <v>3</v>
      </c>
      <c r="C9" s="7"/>
      <c r="D9" s="25">
        <v>30543823</v>
      </c>
    </row>
    <row r="10" spans="1:4" s="18" customFormat="1" ht="26.25" customHeight="1">
      <c r="A10" s="7" t="s">
        <v>6</v>
      </c>
      <c r="B10" s="24" t="s">
        <v>86</v>
      </c>
      <c r="C10" s="7"/>
      <c r="D10" s="25">
        <v>8258241</v>
      </c>
    </row>
    <row r="11" spans="1:4" ht="18.75" customHeight="1">
      <c r="A11" s="145" t="s">
        <v>13</v>
      </c>
      <c r="B11" s="145"/>
      <c r="C11" s="22" t="s">
        <v>12</v>
      </c>
      <c r="D11" s="23">
        <v>12640073</v>
      </c>
    </row>
    <row r="12" spans="1:4" ht="54" customHeight="1">
      <c r="A12" s="8" t="s">
        <v>4</v>
      </c>
      <c r="B12" s="77" t="s">
        <v>123</v>
      </c>
      <c r="C12" s="8" t="s">
        <v>14</v>
      </c>
      <c r="D12" s="21">
        <v>10824620</v>
      </c>
    </row>
    <row r="13" spans="1:4" ht="18.75" customHeight="1">
      <c r="A13" s="9" t="s">
        <v>5</v>
      </c>
      <c r="B13" s="10" t="s">
        <v>8</v>
      </c>
      <c r="C13" s="9" t="s">
        <v>14</v>
      </c>
      <c r="D13" s="19">
        <v>664420</v>
      </c>
    </row>
    <row r="14" spans="1:4" ht="39.75" customHeight="1">
      <c r="A14" s="9" t="s">
        <v>6</v>
      </c>
      <c r="B14" s="11" t="s">
        <v>53</v>
      </c>
      <c r="C14" s="9" t="s">
        <v>28</v>
      </c>
      <c r="D14" s="19"/>
    </row>
    <row r="15" spans="1:4" ht="18.75" customHeight="1">
      <c r="A15" s="9" t="s">
        <v>0</v>
      </c>
      <c r="B15" s="10" t="s">
        <v>16</v>
      </c>
      <c r="C15" s="9" t="s">
        <v>29</v>
      </c>
      <c r="D15" s="19"/>
    </row>
    <row r="16" spans="1:4" ht="18.75" customHeight="1">
      <c r="A16" s="9" t="s">
        <v>7</v>
      </c>
      <c r="B16" s="10" t="s">
        <v>54</v>
      </c>
      <c r="C16" s="9" t="s">
        <v>56</v>
      </c>
      <c r="D16" s="19" t="s">
        <v>12</v>
      </c>
    </row>
    <row r="17" spans="1:8" ht="18.75" customHeight="1">
      <c r="A17" s="9" t="s">
        <v>9</v>
      </c>
      <c r="B17" s="10" t="s">
        <v>10</v>
      </c>
      <c r="C17" s="9" t="s">
        <v>15</v>
      </c>
      <c r="D17" s="19"/>
      <c r="H17" s="18"/>
    </row>
    <row r="18" spans="1:4" ht="18.75" customHeight="1">
      <c r="A18" s="9" t="s">
        <v>11</v>
      </c>
      <c r="B18" s="10" t="s">
        <v>57</v>
      </c>
      <c r="C18" s="9" t="s">
        <v>36</v>
      </c>
      <c r="D18" s="19"/>
    </row>
    <row r="19" spans="1:4" ht="18.75" customHeight="1">
      <c r="A19" s="9" t="s">
        <v>18</v>
      </c>
      <c r="B19" s="13" t="s">
        <v>27</v>
      </c>
      <c r="C19" s="12" t="s">
        <v>17</v>
      </c>
      <c r="D19" s="20">
        <v>1151033</v>
      </c>
    </row>
    <row r="20" spans="1:4" ht="18.75" customHeight="1">
      <c r="A20" s="145" t="s">
        <v>55</v>
      </c>
      <c r="B20" s="145"/>
      <c r="C20" s="22"/>
      <c r="D20" s="23">
        <v>4381832</v>
      </c>
    </row>
    <row r="21" spans="1:4" ht="65.25" customHeight="1">
      <c r="A21" s="8" t="s">
        <v>4</v>
      </c>
      <c r="B21" s="77" t="s">
        <v>117</v>
      </c>
      <c r="C21" s="8" t="s">
        <v>20</v>
      </c>
      <c r="D21" s="21">
        <v>3500002</v>
      </c>
    </row>
    <row r="22" spans="1:4" ht="18.75" customHeight="1">
      <c r="A22" s="9" t="s">
        <v>5</v>
      </c>
      <c r="B22" s="10" t="s">
        <v>19</v>
      </c>
      <c r="C22" s="9" t="s">
        <v>20</v>
      </c>
      <c r="D22" s="19">
        <v>97675</v>
      </c>
    </row>
    <row r="23" spans="1:4" ht="38.25">
      <c r="A23" s="9" t="s">
        <v>6</v>
      </c>
      <c r="B23" s="11" t="s">
        <v>32</v>
      </c>
      <c r="C23" s="9" t="s">
        <v>33</v>
      </c>
      <c r="D23" s="19">
        <v>784155</v>
      </c>
    </row>
    <row r="24" spans="1:4" ht="18.75" customHeight="1">
      <c r="A24" s="9" t="s">
        <v>0</v>
      </c>
      <c r="B24" s="10" t="s">
        <v>30</v>
      </c>
      <c r="C24" s="9" t="s">
        <v>26</v>
      </c>
      <c r="D24" s="19"/>
    </row>
    <row r="25" spans="1:4" ht="18.75" customHeight="1">
      <c r="A25" s="9" t="s">
        <v>7</v>
      </c>
      <c r="B25" s="10" t="s">
        <v>31</v>
      </c>
      <c r="C25" s="9" t="s">
        <v>22</v>
      </c>
      <c r="D25" s="19"/>
    </row>
    <row r="26" spans="1:4" ht="18.75" customHeight="1">
      <c r="A26" s="9" t="s">
        <v>9</v>
      </c>
      <c r="B26" s="10" t="s">
        <v>58</v>
      </c>
      <c r="C26" s="9" t="s">
        <v>23</v>
      </c>
      <c r="D26" s="19"/>
    </row>
    <row r="27" spans="1:4" ht="18.75" customHeight="1">
      <c r="A27" s="12" t="s">
        <v>11</v>
      </c>
      <c r="B27" s="13" t="s">
        <v>24</v>
      </c>
      <c r="C27" s="12" t="s">
        <v>21</v>
      </c>
      <c r="D27" s="20"/>
    </row>
    <row r="28" spans="1:4" ht="7.5" customHeight="1">
      <c r="A28" s="2"/>
      <c r="B28" s="3"/>
      <c r="C28" s="3"/>
      <c r="D28" s="3"/>
    </row>
    <row r="29" spans="1:6" ht="12.75">
      <c r="A29" s="16"/>
      <c r="B29" s="15"/>
      <c r="C29" s="15"/>
      <c r="D29" s="15"/>
      <c r="E29" s="14"/>
      <c r="F29" s="14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2
do uchwały Rady Miejskiej w Szczyrku
nr LXVII/355 /2010
z dnia 07 września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2010-09-09T06:55:46Z</cp:lastPrinted>
  <dcterms:created xsi:type="dcterms:W3CDTF">1998-12-09T13:02:10Z</dcterms:created>
  <dcterms:modified xsi:type="dcterms:W3CDTF">2010-09-15T12:34:11Z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