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6a" sheetId="8" r:id="rId8"/>
    <sheet name="7" sheetId="9" r:id="rId9"/>
    <sheet name="8" sheetId="10" r:id="rId10"/>
    <sheet name="9" sheetId="11" r:id="rId11"/>
    <sheet name="10" sheetId="12" r:id="rId12"/>
    <sheet name="11 uchwała" sheetId="13" r:id="rId13"/>
    <sheet name="11" sheetId="14" r:id="rId14"/>
    <sheet name="pusty" sheetId="15" r:id="rId15"/>
    <sheet name="pusty1" sheetId="16" r:id="rId16"/>
    <sheet name="pusty2" sheetId="17" r:id="rId17"/>
    <sheet name="pusty3" sheetId="18" r:id="rId18"/>
    <sheet name="pusty4" sheetId="19" r:id="rId19"/>
    <sheet name="pusty5" sheetId="20" r:id="rId20"/>
    <sheet name="pusty6" sheetId="21" r:id="rId21"/>
  </sheets>
  <definedNames/>
  <calcPr fullCalcOnLoad="1"/>
</workbook>
</file>

<file path=xl/sharedStrings.xml><?xml version="1.0" encoding="utf-8"?>
<sst xmlns="http://schemas.openxmlformats.org/spreadsheetml/2006/main" count="805" uniqueCount="452">
  <si>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</si>
  <si>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</si>
  <si>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</si>
  <si>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</si>
  <si>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</si>
  <si>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</si>
  <si>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</si>
  <si>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</si>
  <si>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</si>
  <si>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</si>
  <si>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</si>
  <si>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</si>
  <si>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</si>
  <si>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</si>
  <si>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</si>
  <si>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</si>
  <si>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</si>
  <si>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</si>
  <si>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</si>
  <si>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</si>
  <si>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</si>
  <si>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</si>
  <si>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</si>
  <si>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</si>
  <si>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</si>
  <si>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</si>
  <si>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</si>
  <si>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</si>
  <si>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</si>
  <si>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</si>
  <si>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</si>
  <si>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</si>
  <si>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</si>
  <si>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</si>
  <si>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</si>
  <si>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</si>
  <si>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</si>
  <si>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</si>
  <si>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</si>
  <si>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</si>
  <si>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</si>
  <si>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</si>
  <si>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</si>
  <si>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</si>
  <si>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</si>
  <si>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</si>
  <si>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</si>
  <si>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</si>
  <si>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</si>
  <si>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</si>
  <si>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</si>
  <si>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</si>
  <si>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</si>
  <si>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</si>
  <si>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</si>
  <si>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</si>
  <si>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</si>
  <si>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</si>
  <si>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</si>
  <si>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</si>
  <si>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</si>
  <si>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</si>
  <si>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</si>
  <si>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</si>
  <si>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</si>
  <si>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</si>
  <si>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</si>
  <si>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</si>
  <si>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</si>
  <si>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</si>
  <si>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</si>
  <si>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</si>
  <si>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</si>
  <si>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</si>
  <si>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</si>
  <si>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</si>
  <si>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</si>
  <si>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</si>
  <si>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</si>
  <si>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</si>
  <si>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</si>
  <si>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</si>
  <si>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</si>
  <si>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</si>
  <si>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</si>
  <si>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</si>
  <si>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</si>
  <si>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</si>
  <si>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</si>
  <si>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</si>
  <si>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</si>
  <si>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</si>
  <si>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</si>
  <si>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</si>
  <si>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</si>
  <si>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</si>
  <si>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</si>
  <si>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</si>
  <si>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</si>
  <si>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</si>
  <si>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</si>
  <si>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</si>
  <si>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</si>
  <si>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</si>
  <si>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</si>
  <si>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</si>
  <si>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</si>
  <si>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</si>
  <si>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</si>
  <si>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</si>
  <si>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</si>
  <si>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</si>
  <si>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</si>
  <si>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</si>
  <si>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</si>
  <si>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</si>
  <si>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</si>
  <si>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</si>
  <si>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2.1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</si>
  <si>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</si>
  <si>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</si>
  <si>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</si>
  <si>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</si>
  <si>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</si>
  <si>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</si>
  <si>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</si>
  <si>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</si>
  <si>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</si>
  <si>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</si>
  <si>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</si>
  <si>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</si>
  <si>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</si>
  <si>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</si>
  <si>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</si>
  <si>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</si>
  <si>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</si>
  <si>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</si>
  <si>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</si>
  <si>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</si>
  <si>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</si>
  <si>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</si>
  <si>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</si>
  <si>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</si>
  <si>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</si>
  <si>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</si>
  <si>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</si>
  <si>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</si>
  <si>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</si>
  <si>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</si>
  <si>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</si>
  <si>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</si>
  <si>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</si>
  <si>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</si>
  <si>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</si>
  <si>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</si>
  <si>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</si>
  <si>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</si>
  <si>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</si>
  <si>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</si>
  <si>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z tego: 2007 r.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</si>
  <si>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</si>
  <si>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</si>
  <si>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</si>
  <si>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</si>
  <si>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</si>
  <si>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</si>
  <si>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</si>
  <si>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</si>
  <si>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</si>
  <si>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</si>
  <si>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</si>
  <si>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</si>
  <si>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</si>
  <si>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</si>
  <si>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</si>
  <si>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</si>
  <si>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</si>
  <si>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</si>
  <si>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</si>
  <si>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</si>
  <si>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1.1.1</t>
  </si>
  <si>
    <t>1.1.2</t>
  </si>
  <si>
    <t>1.2.1</t>
  </si>
  <si>
    <t>1.2.2</t>
  </si>
  <si>
    <t xml:space="preserve">kredytów i pożyczek </t>
  </si>
  <si>
    <t>6.1</t>
  </si>
  <si>
    <t>6.2</t>
  </si>
  <si>
    <t>6.3</t>
  </si>
  <si>
    <t>6.4</t>
  </si>
  <si>
    <t>Zaciągnięte zobowiązania (bez prefinansowania) z tytułu:</t>
  </si>
  <si>
    <r>
      <t xml:space="preserve">spłaty zadłużenia </t>
    </r>
    <r>
      <rPr>
        <sz val="10"/>
        <rFont val="Arial"/>
        <family val="2"/>
      </rPr>
      <t>(art. 169 ust. 1)        (2:3)</t>
    </r>
  </si>
  <si>
    <t>Prognoza kwoty długu i spłat na rok 2007 i lata następne</t>
  </si>
  <si>
    <t>z tego źródła finansowania</t>
  </si>
  <si>
    <t>Klasyfikacja (dział, rozdział,
paragraf)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</si>
  <si>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</si>
  <si>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</si>
  <si>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</si>
  <si>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</si>
  <si>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</si>
  <si>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</si>
  <si>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</si>
  <si>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</si>
  <si>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GOSPODARKA MIESZKANIOWA</t>
  </si>
  <si>
    <t xml:space="preserve">ADMINISTRACJA PUBLICZNA </t>
  </si>
  <si>
    <t>URZĘDY NACZELNYCH ORGANÓW WŁADZY PAŃSTWOWEJ, KONTROLI I OCHRONY PRAWA ORAZ SĄDOWNICTWA</t>
  </si>
  <si>
    <t xml:space="preserve">BEZPIECZEŃSTWO PUBLICZNE I OCHRONA PRZECIWPOŻAROWA 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</si>
  <si>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</si>
  <si>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</si>
  <si>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</si>
  <si>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</si>
  <si>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010</t>
  </si>
  <si>
    <t>ROLNICTWO I ŁOWIECTWO</t>
  </si>
  <si>
    <t>01030</t>
  </si>
  <si>
    <t>Izby rolnicze</t>
  </si>
  <si>
    <t>600</t>
  </si>
  <si>
    <t>TRANSPORT I ŁĄCZNOŚĆ</t>
  </si>
  <si>
    <t>60016</t>
  </si>
  <si>
    <t>Drogi publiczne gminne</t>
  </si>
  <si>
    <t>630</t>
  </si>
  <si>
    <t>TURYSTYKA</t>
  </si>
  <si>
    <t>63095</t>
  </si>
  <si>
    <t>Pozostała działalność</t>
  </si>
  <si>
    <t>700</t>
  </si>
  <si>
    <t>70001</t>
  </si>
  <si>
    <t>Zakłady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</si>
  <si>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</si>
  <si>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</si>
  <si>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</si>
  <si>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</si>
  <si>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</si>
  <si>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</si>
  <si>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</si>
  <si>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</si>
  <si>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750</t>
  </si>
  <si>
    <t>ADMINISTRACJA PUBLICZNA</t>
  </si>
  <si>
    <t>75011</t>
  </si>
  <si>
    <t>75022</t>
  </si>
  <si>
    <t>Rady miast</t>
  </si>
  <si>
    <t>75023</t>
  </si>
  <si>
    <t>Urzędy miast</t>
  </si>
  <si>
    <t>75095</t>
  </si>
  <si>
    <t>751</t>
  </si>
  <si>
    <t>75101</t>
  </si>
  <si>
    <t>Urzędy naczelnych organów władzy państwowej, kontroli i ochrony prawa (zadania zlecone)</t>
  </si>
  <si>
    <t>754</t>
  </si>
  <si>
    <t>BEZPIECZEŃSTWO PUBLICZNE I OCHRONA PRZECIWPOŻAROWA</t>
  </si>
  <si>
    <t>75412</t>
  </si>
  <si>
    <t>Ochotnicze straże pożarne</t>
  </si>
  <si>
    <t>75414</t>
  </si>
  <si>
    <t>Obrona cywilna (zadania powierzone)</t>
  </si>
  <si>
    <t>756</t>
  </si>
  <si>
    <t>758</t>
  </si>
  <si>
    <t>75818</t>
  </si>
  <si>
    <t>Rezerwy ogólne i celowe</t>
  </si>
  <si>
    <t>801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</si>
  <si>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</si>
  <si>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</si>
  <si>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</si>
  <si>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</si>
  <si>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</si>
  <si>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</si>
  <si>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</si>
  <si>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</si>
  <si>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</si>
  <si>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</si>
  <si>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</si>
  <si>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</si>
  <si>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</si>
  <si>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</si>
  <si>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85154</t>
  </si>
  <si>
    <t>Przeciwdziałanie alkoholizmowi</t>
  </si>
  <si>
    <t>85158</t>
  </si>
  <si>
    <t>Izby wytrzeźwień</t>
  </si>
  <si>
    <t>852</t>
  </si>
  <si>
    <t>85202</t>
  </si>
  <si>
    <t xml:space="preserve">Domy Pomocy Społecznej </t>
  </si>
  <si>
    <t>85212</t>
  </si>
  <si>
    <t>85213</t>
  </si>
  <si>
    <t>Składki na ubezpieczenia zdrowotne opłacane za osoby pobierające niektóre świadczenia z pomocy społecznej oraz niektóre świadczenia rodzinne (zadania zlecone)</t>
  </si>
  <si>
    <t>85214</t>
  </si>
  <si>
    <t>Zasiłki i pomoc w naturze oraz składki na ubezpieczenia społeczne i zdrowotne (zadania zlecone)</t>
  </si>
  <si>
    <t>Dotatki mieszkaniowe</t>
  </si>
  <si>
    <t>85215</t>
  </si>
  <si>
    <t>85219</t>
  </si>
  <si>
    <t>Ośrodki pomocy społecznej</t>
  </si>
  <si>
    <t>85228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</si>
  <si>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</si>
  <si>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</si>
  <si>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</si>
  <si>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</si>
  <si>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</si>
  <si>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</si>
  <si>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</si>
  <si>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</si>
  <si>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</si>
  <si>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</si>
  <si>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</si>
  <si>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</si>
  <si>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</si>
  <si>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</si>
  <si>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</si>
  <si>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</si>
  <si>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</si>
  <si>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</si>
  <si>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</si>
  <si>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</si>
  <si>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</si>
  <si>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</si>
  <si>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92109</t>
  </si>
  <si>
    <t>Domy i ośrodki kultury, świetlice i kluby</t>
  </si>
  <si>
    <t>92120</t>
  </si>
  <si>
    <t>Ochrona i konserwacja zabytków</t>
  </si>
  <si>
    <t>92195</t>
  </si>
  <si>
    <t>926</t>
  </si>
  <si>
    <t>KULTURA FIZYCZNA I SPORT</t>
  </si>
  <si>
    <t>92605</t>
  </si>
  <si>
    <t>Zadania w zakresie kultury fizycznej i sportu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</si>
  <si>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</si>
  <si>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</si>
  <si>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</si>
  <si>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</si>
  <si>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</si>
  <si>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Wynagro-
dzenia i pochodne od wynagrodzeń</t>
  </si>
  <si>
    <t>90013</t>
  </si>
  <si>
    <t>Schroniska dla zwierząt</t>
  </si>
  <si>
    <t>Świadczenia rodzinne oraz składki na ubezpieczenia emerytalne i rentowe z ubezpieczenia społecznego                  (zadadnia zlecone)</t>
  </si>
  <si>
    <t>90005</t>
  </si>
  <si>
    <t>Ochrona powietrza atmosferycznego i klimatu</t>
  </si>
  <si>
    <t>75647</t>
  </si>
  <si>
    <t>Pobór podatków, opłat i niepodatkowych należności budżetowych</t>
  </si>
  <si>
    <t>wynagrodzenia i pochodne od wynagrodzeń</t>
  </si>
  <si>
    <t>Wydatki
ogółem
(6+9)</t>
  </si>
  <si>
    <t>Przelewy od wojewody i od wojewódzkiego inspektora ochrony środowiska</t>
  </si>
  <si>
    <t>Usuwanie wyrobów azbestowych na terenie Miasta Szczyrk</t>
  </si>
  <si>
    <t>Usługi opiekuńcze i specjalistyczne usługi opiekuńcze (zadania zlecone)</t>
  </si>
  <si>
    <t>Zasiłki i pomoc w naturze oraz składki na ubezpieczenia społeczne i zdrowotne</t>
  </si>
  <si>
    <t>757</t>
  </si>
  <si>
    <t>OBSŁUGA DŁUGU PUBLICZNEGO</t>
  </si>
  <si>
    <t>Dochody budżetu Miasta Szczyrk na 2007 r.</t>
  </si>
  <si>
    <t>Wydatki budżetu Miasta Szczyrk na  2007 r.</t>
  </si>
  <si>
    <t>Plan
na 2007 r.
(5+10)</t>
  </si>
  <si>
    <t>Budowa mostu na ul. Świerkowej</t>
  </si>
  <si>
    <t>Urząd Miejski w Szczyrku</t>
  </si>
  <si>
    <t>Projekt ulicy Klimczoka</t>
  </si>
  <si>
    <t>Projekt mostu na ulicy Jodłowej</t>
  </si>
  <si>
    <t>Wykup działek</t>
  </si>
  <si>
    <t>Zakup samochodu dla Urzędu Miejskiego</t>
  </si>
  <si>
    <t>Zakup komputerów i programów dla Urzędu Miejskiego</t>
  </si>
  <si>
    <t>Termomodernizacja przegród budowlanych oraz modernizacja źródła ciepła   i instalacji wewnętrznej centralnego ogrzewania budynku Zespołu Szkoły Podstawowej i Gimnazjum nr 1 w Szczyrku</t>
  </si>
  <si>
    <t>9.</t>
  </si>
  <si>
    <t>Opracowanie dokumentacji na rozbudowę SP Nr 2</t>
  </si>
  <si>
    <t>10.</t>
  </si>
  <si>
    <t>Rozbudowa oświetlenia ulicznego</t>
  </si>
  <si>
    <t>Rozbudowa kanalizacji sanitarnej w Szczyrku</t>
  </si>
  <si>
    <t>Wdrożenie Programu Ograniczenia Niskiej Emisji w Gminie Szczyrk</t>
  </si>
  <si>
    <t>Wpływy z opłat za zarząd, użytkowanie i użytkowanie wieczyste nieruchomości</t>
  </si>
  <si>
    <t>Wpływy z tytułu przekształcenia prawa użytkowania wieczystego przysługującego osobom fizycznym w prawo własności</t>
  </si>
  <si>
    <t>Pozostałe odsetki</t>
  </si>
  <si>
    <t>Dochody z najmu i dzierżawy składników majątkowych Skarbu Państwa lub jednostek samorządu terytorialnego oraz innych umów o podobnym charakterze</t>
  </si>
  <si>
    <t>Dotacje celowe otrzymane z budżetu państwa na realizację zadań bieżących z zakresu administracji rządowej oraz innych zada zleconych gminie (związkom gmin) ustawami</t>
  </si>
  <si>
    <t>Dochody jednostek samorządu terytorialnego związane z realizacją zadań z zakresu administracji rządowej oraz innych zadań zleconych ustawami</t>
  </si>
  <si>
    <t>Dotacje celowe otrzymane z powiatu na zadania bieżące realizowane na podstawie porozumień między jednostkami samorządu terytorialnego</t>
  </si>
  <si>
    <t>Udziały w podatku dochodowym od osób fizycznych</t>
  </si>
  <si>
    <t>Udziały w podatku dochodowym od osób prawnych</t>
  </si>
  <si>
    <t>Podatek od nieruchomości</t>
  </si>
  <si>
    <t>Podatek rolny</t>
  </si>
  <si>
    <t>Podatek leśny</t>
  </si>
  <si>
    <t>Podatki od środków transportowych</t>
  </si>
  <si>
    <t>Podatki płacone na podstawie karty podatkowej</t>
  </si>
  <si>
    <t>Podatki od spadków i darowizn</t>
  </si>
  <si>
    <t>Podatek od posiadania psów</t>
  </si>
  <si>
    <t>Wpływy z opłaty skarbowej</t>
  </si>
  <si>
    <t>Wpływy z opłaty targowej</t>
  </si>
  <si>
    <t>Wpływy z opłaty miejscowej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</si>
  <si>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</si>
  <si>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</si>
  <si>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</si>
  <si>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</si>
  <si>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w tym:                                                                                                                  Część oświatowa subwencji ogólnej dla jednostek samorządu terytorialnego</t>
  </si>
  <si>
    <t>Wpływy z usług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</si>
  <si>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</si>
  <si>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</t>
  </si>
  <si>
    <t>Środki na dofinansowanie własnych inwestycji gmin na zadanie "Rozbudowa kanalizacji sanitarnej" w Szczyrku, pozyskane ze Zintegrowanego Programu Operacyjnego Rozwoju Regionalnego</t>
  </si>
  <si>
    <t xml:space="preserve">Subwencja ogólna dla jednostek samorządu terytorialnego </t>
  </si>
  <si>
    <t>Wpływy z różnych opłat</t>
  </si>
  <si>
    <t>Urzędy Wojewódzkie (zadania zlecone)</t>
  </si>
  <si>
    <t>Zwalczanie narkomanii</t>
  </si>
  <si>
    <t>Wydatki
ogółem
(5+8)</t>
  </si>
  <si>
    <t>Wynagrodzenia     i pochodne od wynagrodzeń</t>
  </si>
  <si>
    <t>__________</t>
  </si>
  <si>
    <t>_____________</t>
  </si>
  <si>
    <r>
      <t xml:space="preserve">rok budżetowy 2007 </t>
    </r>
    <r>
      <rPr>
        <b/>
        <sz val="10"/>
        <rFont val="Arial CE"/>
        <family val="0"/>
      </rPr>
      <t>(7+8+9)</t>
    </r>
  </si>
  <si>
    <t>Likwidacja studni i budowa wodociągu do budynków mieszkalnych w ramach ochrony terenu przy istniejącym cmentarzu</t>
  </si>
  <si>
    <t xml:space="preserve">Miejski Ośrodek Kultury, Promocji i Informacji </t>
  </si>
  <si>
    <t>Biblioteka</t>
  </si>
  <si>
    <t>Dotacje podmiotowe w 2007 r.</t>
  </si>
  <si>
    <t>Ochrona zabytków i opieka nad zabytkami</t>
  </si>
  <si>
    <t>Zapewnienie bezpieczeństwa osobom przebywającym w górach, zagospodarowanie górskich szlaków turystycznych</t>
  </si>
  <si>
    <t>Podnoszenie wiedzy pożarniczej wśród młodzieży poprzez oragnizowanie konkursów, turniejów, zawodów sportowo-pożarniczych, prowadzenie profilaktycznej działalności informacyjnej i edukacyjnej w zakresie ochrony przeciwpożarowej</t>
  </si>
  <si>
    <t>Organizowanie rajdów, konkursów o tematyce wychowania obywatelsko-patriotycznego</t>
  </si>
  <si>
    <t>Upowszechnienie kultury fizycznej i sportu</t>
  </si>
  <si>
    <t>Zintegrowany Program Operacyjny Rozwoju Regionalnego 2004-2006</t>
  </si>
  <si>
    <t>Priorytet 1 Rozbudowa i modernizacja infrastrukutry służącej wzmacnianiu konkurencyjności regionów i Priorytetu 3 Rozwój lokalny</t>
  </si>
  <si>
    <t>1.2 Infrastruktura ochrony środowiska</t>
  </si>
  <si>
    <t>900-9001-6050</t>
  </si>
  <si>
    <t>11.</t>
  </si>
  <si>
    <t>12.</t>
  </si>
  <si>
    <t>13.</t>
  </si>
  <si>
    <t>Budowa schroniska dla bezdomnych zwierząt (udziały)</t>
  </si>
  <si>
    <t>Wydatki majątkowe w 2007 r.</t>
  </si>
  <si>
    <t>Kwota dochodów do odprowadzenia do budżetu państwa</t>
  </si>
  <si>
    <r>
      <t>§</t>
    </r>
    <r>
      <rPr>
        <b/>
        <sz val="10"/>
        <rFont val="Arial CE"/>
        <family val="0"/>
      </rPr>
      <t xml:space="preserve"> 2910</t>
    </r>
  </si>
  <si>
    <r>
      <t>§</t>
    </r>
    <r>
      <rPr>
        <b/>
        <sz val="10"/>
        <rFont val="Arial CE"/>
        <family val="0"/>
      </rPr>
      <t xml:space="preserve"> 0970    </t>
    </r>
    <r>
      <rPr>
        <b/>
        <sz val="10"/>
        <rFont val="Arial"/>
        <family val="0"/>
      </rPr>
      <t>§</t>
    </r>
    <r>
      <rPr>
        <b/>
        <sz val="10"/>
        <rFont val="Arial CE"/>
        <family val="0"/>
      </rPr>
      <t xml:space="preserve"> 0830</t>
    </r>
  </si>
  <si>
    <t>Zobowiązania wg tytułów dłużnych:</t>
  </si>
  <si>
    <t>Planowane w roku budżetowym:</t>
  </si>
  <si>
    <t>kredyty:</t>
  </si>
  <si>
    <t>Obsługa długu</t>
  </si>
  <si>
    <t>Spłata rat kapitałowych</t>
  </si>
  <si>
    <t>Spłata odsetek</t>
  </si>
  <si>
    <t>rok budżetowy 2007 (7+8+9+10)</t>
  </si>
  <si>
    <t>URZĘDY NACZELNYCH ORGANOW WŁADZY PAŃSTWOEJE, KONTROLI I OCHRONY PRAWA ORAZ SĄDOWNICTWA</t>
  </si>
  <si>
    <t>Urzędy naczelnych organów władzy państwowej, kontroli i ochrony prawa</t>
  </si>
  <si>
    <r>
      <t xml:space="preserve">długu </t>
    </r>
    <r>
      <rPr>
        <sz val="10"/>
        <rFont val="Arial"/>
        <family val="2"/>
      </rPr>
      <t>(art. 170 ust. 1)         (1-2.1):3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</si>
  <si>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</si>
  <si>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(2.1+2.3):3</t>
    </r>
  </si>
  <si>
    <t>Dochody i wydatki związane z realizacją  własnych zadań bieżących gmin z dotacji otrzymanych z budżetu państwa w 2007 roku</t>
  </si>
  <si>
    <t>wynagrodzenia        i pochodne od wynagrodzeń</t>
  </si>
  <si>
    <t>Projekt budowy chodnika przy ulicy Salmopolskiej</t>
  </si>
  <si>
    <t>14.</t>
  </si>
  <si>
    <t>Zagospodarowanie Szczyrku Centrum</t>
  </si>
  <si>
    <t>Projekt na wykonanie węzła kuchennego w SP Nr 3</t>
  </si>
  <si>
    <t>15.</t>
  </si>
  <si>
    <t>Dywidendy i kwoty uzyskane ze zbycia praw majątkowych</t>
  </si>
  <si>
    <t>Umorzenia pożyczek</t>
  </si>
  <si>
    <t>5.1</t>
  </si>
  <si>
    <t>5.2</t>
  </si>
  <si>
    <t>5.3</t>
  </si>
  <si>
    <t>5.4</t>
  </si>
  <si>
    <t>5.5</t>
  </si>
  <si>
    <t>wyłączenia na podstawie art. 170 ust. 3 ustawy o finanasach publicznych</t>
  </si>
  <si>
    <t>wyłączenia na podstawie art. 169 ust. 3 ustawy o finansach publicznych</t>
  </si>
  <si>
    <t>5.6</t>
  </si>
  <si>
    <r>
      <t xml:space="preserve">spłaty zadłużenia </t>
    </r>
    <r>
      <rPr>
        <sz val="10"/>
        <rFont val="Arial"/>
        <family val="2"/>
      </rPr>
      <t>(art. 169 ust. 1)        (2:4)</t>
    </r>
  </si>
  <si>
    <r>
      <t xml:space="preserve">długu </t>
    </r>
    <r>
      <rPr>
        <sz val="10"/>
        <rFont val="Arial"/>
        <family val="2"/>
      </rPr>
      <t>(art. 170 ust. 1)         (1:4)</t>
    </r>
  </si>
  <si>
    <r>
      <t xml:space="preserve">spłaty zadłużenia po uwzględnieniu wyłączeń                           </t>
    </r>
    <r>
      <rPr>
        <sz val="10"/>
        <rFont val="Arial"/>
        <family val="2"/>
      </rPr>
      <t>(art. 169 ust. 3)      (2 - 5.5):5</t>
    </r>
  </si>
  <si>
    <t>2.2</t>
  </si>
  <si>
    <t>w tym:                                             rezerwa ogólna</t>
  </si>
  <si>
    <t>rezerwa celowa na oświatę</t>
  </si>
  <si>
    <t>60013</t>
  </si>
  <si>
    <t>Dotacje na realizację zadań określonych w Gminnym Programie Profilaktyki i Rozwiązywania Problemów Alkoholowych, Przeciwdziałania Narkomanii i Przemocy w Rodzinie</t>
  </si>
  <si>
    <t>75702</t>
  </si>
  <si>
    <t>Obłsuga papierów wartościowych, kredytów i pożyczek jednostek samorządu terytorialnego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</si>
</sst>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</numFmts>
  <fonts count="3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2" fillId="0" borderId="0" xfId="18" applyFont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2" borderId="0" xfId="0" applyFont="1" applyFill="1" applyAlignment="1">
      <alignment/>
    </xf>
    <xf numFmtId="0" fontId="16" fillId="0" borderId="10" xfId="0" applyFont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19" fillId="2" borderId="0" xfId="0" applyFont="1" applyFill="1" applyAlignment="1">
      <alignment/>
    </xf>
    <xf numFmtId="0" fontId="19" fillId="2" borderId="3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6" fillId="2" borderId="0" xfId="0" applyFont="1" applyFill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9" fillId="2" borderId="2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9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9" fontId="16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vertical="top" wrapText="1"/>
    </xf>
    <xf numFmtId="0" fontId="16" fillId="3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3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3" fontId="0" fillId="0" borderId="9" xfId="0" applyNumberFormat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3" fontId="28" fillId="2" borderId="2" xfId="0" applyNumberFormat="1" applyFont="1" applyFill="1" applyBorder="1" applyAlignment="1">
      <alignment horizontal="right" wrapText="1"/>
    </xf>
    <xf numFmtId="3" fontId="29" fillId="0" borderId="3" xfId="0" applyNumberFormat="1" applyFont="1" applyBorder="1" applyAlignment="1">
      <alignment horizontal="right" wrapText="1"/>
    </xf>
    <xf numFmtId="3" fontId="28" fillId="2" borderId="3" xfId="0" applyNumberFormat="1" applyFont="1" applyFill="1" applyBorder="1" applyAlignment="1">
      <alignment horizontal="right" wrapText="1"/>
    </xf>
    <xf numFmtId="3" fontId="28" fillId="2" borderId="5" xfId="0" applyNumberFormat="1" applyFont="1" applyFill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28" fillId="2" borderId="10" xfId="0" applyNumberFormat="1" applyFont="1" applyFill="1" applyBorder="1" applyAlignment="1">
      <alignment horizontal="right" wrapText="1"/>
    </xf>
    <xf numFmtId="3" fontId="29" fillId="3" borderId="10" xfId="0" applyNumberFormat="1" applyFont="1" applyFill="1" applyBorder="1" applyAlignment="1">
      <alignment horizontal="right" wrapText="1"/>
    </xf>
    <xf numFmtId="3" fontId="30" fillId="2" borderId="10" xfId="0" applyNumberFormat="1" applyFont="1" applyFill="1" applyBorder="1" applyAlignment="1">
      <alignment horizontal="right" wrapText="1"/>
    </xf>
    <xf numFmtId="3" fontId="28" fillId="2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" xfId="18" applyFont="1" applyBorder="1" applyAlignment="1">
      <alignment horizontal="center"/>
      <protection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3" fillId="0" borderId="0" xfId="18" applyFont="1" applyBorder="1" applyAlignment="1">
      <alignment horizontal="center" vertical="center"/>
      <protection/>
    </xf>
    <xf numFmtId="0" fontId="13" fillId="0" borderId="0" xfId="18" applyFont="1" applyBorder="1">
      <alignment/>
      <protection/>
    </xf>
    <xf numFmtId="0" fontId="13" fillId="0" borderId="0" xfId="18" applyFont="1" applyBorder="1" applyAlignment="1">
      <alignment/>
      <protection/>
    </xf>
    <xf numFmtId="3" fontId="13" fillId="0" borderId="0" xfId="18" applyNumberFormat="1" applyFont="1" applyBorder="1" applyAlignment="1">
      <alignment horizontal="right"/>
      <protection/>
    </xf>
    <xf numFmtId="3" fontId="13" fillId="0" borderId="0" xfId="18" applyNumberFormat="1" applyFont="1" applyBorder="1" applyAlignment="1">
      <alignment horizontal="center" vertical="center"/>
      <protection/>
    </xf>
    <xf numFmtId="0" fontId="13" fillId="2" borderId="0" xfId="18" applyFont="1" applyFill="1">
      <alignment/>
      <protection/>
    </xf>
    <xf numFmtId="0" fontId="13" fillId="0" borderId="1" xfId="18" applyFont="1" applyBorder="1">
      <alignment/>
      <protection/>
    </xf>
    <xf numFmtId="0" fontId="13" fillId="2" borderId="1" xfId="18" applyFont="1" applyFill="1" applyBorder="1">
      <alignment/>
      <protection/>
    </xf>
    <xf numFmtId="3" fontId="13" fillId="2" borderId="1" xfId="18" applyNumberFormat="1" applyFont="1" applyFill="1" applyBorder="1" applyAlignment="1">
      <alignment horizontal="right"/>
      <protection/>
    </xf>
    <xf numFmtId="0" fontId="13" fillId="0" borderId="1" xfId="18" applyFont="1" applyBorder="1" applyAlignment="1">
      <alignment/>
      <protection/>
    </xf>
    <xf numFmtId="3" fontId="13" fillId="0" borderId="1" xfId="18" applyNumberFormat="1" applyFont="1" applyBorder="1" applyAlignment="1">
      <alignment horizontal="right"/>
      <protection/>
    </xf>
    <xf numFmtId="3" fontId="13" fillId="0" borderId="1" xfId="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2" borderId="15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/>
    </xf>
    <xf numFmtId="173" fontId="16" fillId="0" borderId="1" xfId="0" applyNumberFormat="1" applyFont="1" applyBorder="1" applyAlignment="1">
      <alignment horizontal="right" wrapText="1"/>
    </xf>
    <xf numFmtId="173" fontId="1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6" fillId="2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3" fontId="29" fillId="0" borderId="3" xfId="0" applyNumberFormat="1" applyFont="1" applyFill="1" applyBorder="1" applyAlignment="1">
      <alignment horizontal="right" wrapText="1"/>
    </xf>
    <xf numFmtId="3" fontId="12" fillId="0" borderId="2" xfId="18" applyNumberFormat="1" applyFont="1" applyBorder="1">
      <alignment/>
      <protection/>
    </xf>
    <xf numFmtId="0" fontId="12" fillId="0" borderId="16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4" fillId="0" borderId="0" xfId="18" applyFont="1" applyAlignment="1">
      <alignment horizontal="left"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left" vertical="top"/>
      <protection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3" fillId="0" borderId="12" xfId="18" applyFont="1" applyBorder="1" applyAlignment="1">
      <alignment horizontal="left" vertical="top"/>
      <protection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3" fillId="0" borderId="14" xfId="18" applyFont="1" applyBorder="1" applyAlignment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A22">
      <selection activeCell="E17" sqref="E17"/>
    </sheetView>
  </sheetViews>
  <sheetFormatPr defaultColWidth="9.00390625" defaultRowHeight="12.75"/>
  <cols>
    <col min="1" max="1" width="10.625" style="110" customWidth="1"/>
    <col min="2" max="2" width="63.125" style="0" customWidth="1"/>
    <col min="3" max="3" width="18.75390625" style="0" customWidth="1"/>
  </cols>
  <sheetData>
    <row r="1" spans="2:3" ht="18">
      <c r="B1" s="271" t="s">
        <v>338</v>
      </c>
      <c r="C1" s="271"/>
    </row>
    <row r="2" ht="18">
      <c r="B2" s="3"/>
    </row>
    <row r="3" ht="12.75">
      <c r="C3" s="19" t="s">
        <v>60</v>
      </c>
    </row>
    <row r="4" spans="1:3" s="67" customFormat="1" ht="15" customHeight="1">
      <c r="A4" s="269" t="s">
        <v>2</v>
      </c>
      <c r="B4" s="269" t="s">
        <v>153</v>
      </c>
      <c r="C4" s="272" t="s">
        <v>67</v>
      </c>
    </row>
    <row r="5" spans="1:3" s="67" customFormat="1" ht="15" customHeight="1">
      <c r="A5" s="269"/>
      <c r="B5" s="269"/>
      <c r="C5" s="269"/>
    </row>
    <row r="6" spans="1:3" s="74" customFormat="1" ht="7.5" customHeight="1">
      <c r="A6" s="29">
        <v>1</v>
      </c>
      <c r="B6" s="29">
        <v>2</v>
      </c>
      <c r="C6" s="29">
        <v>3</v>
      </c>
    </row>
    <row r="7" spans="1:3" s="99" customFormat="1" ht="19.5" customHeight="1">
      <c r="A7" s="126">
        <v>700</v>
      </c>
      <c r="B7" s="127" t="s">
        <v>202</v>
      </c>
      <c r="C7" s="128">
        <f>SUM(C8:C10)</f>
        <v>18200</v>
      </c>
    </row>
    <row r="8" spans="1:3" ht="25.5">
      <c r="A8" s="30"/>
      <c r="B8" s="129" t="s">
        <v>355</v>
      </c>
      <c r="C8" s="130">
        <v>8800</v>
      </c>
    </row>
    <row r="9" spans="1:3" ht="25.5">
      <c r="A9" s="30"/>
      <c r="B9" s="131" t="s">
        <v>356</v>
      </c>
      <c r="C9" s="130">
        <v>8400</v>
      </c>
    </row>
    <row r="10" spans="1:3" ht="12.75">
      <c r="A10" s="30"/>
      <c r="B10" s="131" t="s">
        <v>357</v>
      </c>
      <c r="C10" s="130">
        <v>1000</v>
      </c>
    </row>
    <row r="11" spans="1:3" s="99" customFormat="1" ht="19.5" customHeight="1">
      <c r="A11" s="126">
        <v>750</v>
      </c>
      <c r="B11" s="132" t="s">
        <v>203</v>
      </c>
      <c r="C11" s="128">
        <f>SUM(C12:C15)</f>
        <v>250370</v>
      </c>
    </row>
    <row r="12" spans="1:3" ht="38.25">
      <c r="A12" s="30"/>
      <c r="B12" s="131" t="s">
        <v>358</v>
      </c>
      <c r="C12" s="130">
        <v>196000</v>
      </c>
    </row>
    <row r="13" spans="1:3" ht="12.75">
      <c r="A13" s="30"/>
      <c r="B13" s="133" t="s">
        <v>357</v>
      </c>
      <c r="C13" s="130">
        <v>1000</v>
      </c>
    </row>
    <row r="14" spans="1:3" ht="38.25">
      <c r="A14" s="30"/>
      <c r="B14" s="131" t="s">
        <v>359</v>
      </c>
      <c r="C14" s="130">
        <v>52125</v>
      </c>
    </row>
    <row r="15" spans="1:3" ht="29.25" customHeight="1">
      <c r="A15" s="30"/>
      <c r="B15" s="133" t="s">
        <v>360</v>
      </c>
      <c r="C15" s="130">
        <v>1245</v>
      </c>
    </row>
    <row r="16" spans="1:3" s="99" customFormat="1" ht="25.5">
      <c r="A16" s="126">
        <v>751</v>
      </c>
      <c r="B16" s="132" t="s">
        <v>204</v>
      </c>
      <c r="C16" s="128">
        <f>C17</f>
        <v>1350</v>
      </c>
    </row>
    <row r="17" spans="1:3" ht="38.25">
      <c r="A17" s="30"/>
      <c r="B17" s="133" t="s">
        <v>359</v>
      </c>
      <c r="C17" s="130">
        <v>1350</v>
      </c>
    </row>
    <row r="18" spans="1:3" s="99" customFormat="1" ht="12.75">
      <c r="A18" s="126">
        <v>754</v>
      </c>
      <c r="B18" s="132" t="s">
        <v>205</v>
      </c>
      <c r="C18" s="128">
        <f>C19</f>
        <v>15244</v>
      </c>
    </row>
    <row r="19" spans="1:3" ht="25.5">
      <c r="A19" s="30"/>
      <c r="B19" s="133" t="s">
        <v>361</v>
      </c>
      <c r="C19" s="130">
        <v>15244</v>
      </c>
    </row>
    <row r="20" spans="1:3" s="99" customFormat="1" ht="38.25">
      <c r="A20" s="126">
        <v>756</v>
      </c>
      <c r="B20" s="132" t="s">
        <v>206</v>
      </c>
      <c r="C20" s="128">
        <f>SUM(C21:C38)</f>
        <v>7861933</v>
      </c>
    </row>
    <row r="21" spans="1:3" ht="12.75">
      <c r="A21" s="30"/>
      <c r="B21" s="133" t="s">
        <v>362</v>
      </c>
      <c r="C21" s="130">
        <v>2192135</v>
      </c>
    </row>
    <row r="22" spans="1:3" ht="12.75">
      <c r="A22" s="30"/>
      <c r="B22" s="133" t="s">
        <v>363</v>
      </c>
      <c r="C22" s="130">
        <v>120000</v>
      </c>
    </row>
    <row r="23" spans="1:3" ht="12.75">
      <c r="A23" s="30"/>
      <c r="B23" s="133" t="s">
        <v>364</v>
      </c>
      <c r="C23" s="130">
        <v>3714924</v>
      </c>
    </row>
    <row r="24" spans="1:3" ht="12.75">
      <c r="A24" s="30"/>
      <c r="B24" s="133" t="s">
        <v>365</v>
      </c>
      <c r="C24" s="130">
        <v>3000</v>
      </c>
    </row>
    <row r="25" spans="1:3" ht="12.75">
      <c r="A25" s="30"/>
      <c r="B25" s="133" t="s">
        <v>366</v>
      </c>
      <c r="C25" s="130">
        <v>42000</v>
      </c>
    </row>
    <row r="26" spans="1:3" ht="12.75">
      <c r="A26" s="30"/>
      <c r="B26" s="133" t="s">
        <v>367</v>
      </c>
      <c r="C26" s="130">
        <v>45000</v>
      </c>
    </row>
    <row r="27" spans="1:3" ht="12.75">
      <c r="A27" s="30"/>
      <c r="B27" s="133" t="s">
        <v>368</v>
      </c>
      <c r="C27" s="130">
        <v>35000</v>
      </c>
    </row>
    <row r="28" spans="1:3" ht="12.75">
      <c r="A28" s="30"/>
      <c r="B28" s="133" t="s">
        <v>369</v>
      </c>
      <c r="C28" s="130">
        <v>1000</v>
      </c>
    </row>
    <row r="29" spans="1:3" ht="12.75">
      <c r="A29" s="30"/>
      <c r="B29" s="133" t="s">
        <v>370</v>
      </c>
      <c r="C29" s="130">
        <v>6000</v>
      </c>
    </row>
    <row r="30" spans="1:3" ht="12.75">
      <c r="A30" s="30"/>
      <c r="B30" s="133" t="s">
        <v>371</v>
      </c>
      <c r="C30" s="130">
        <v>25000</v>
      </c>
    </row>
    <row r="31" spans="1:3" ht="12.75">
      <c r="A31" s="30"/>
      <c r="B31" s="133" t="s">
        <v>372</v>
      </c>
      <c r="C31" s="130">
        <v>28000</v>
      </c>
    </row>
    <row r="32" spans="1:3" ht="12.75">
      <c r="A32" s="30"/>
      <c r="B32" s="133" t="s">
        <v>373</v>
      </c>
      <c r="C32" s="130">
        <v>234000</v>
      </c>
    </row>
    <row r="33" spans="1:3" ht="12.75">
      <c r="A33" s="30"/>
      <c r="B33" s="133" t="s">
        <v>374</v>
      </c>
      <c r="C33" s="130">
        <v>340000</v>
      </c>
    </row>
    <row r="34" spans="1:3" ht="25.5">
      <c r="A34" s="30"/>
      <c r="B34" s="133" t="s">
        <v>375</v>
      </c>
      <c r="C34" s="130">
        <v>7000</v>
      </c>
    </row>
    <row r="35" spans="1:3" ht="12.75">
      <c r="A35" s="30"/>
      <c r="B35" s="133" t="s">
        <v>376</v>
      </c>
      <c r="C35" s="130">
        <v>220000</v>
      </c>
    </row>
    <row r="36" spans="1:3" ht="12.75">
      <c r="A36" s="30"/>
      <c r="B36" s="133" t="s">
        <v>432</v>
      </c>
      <c r="C36" s="130">
        <f>759874+40000</f>
        <v>799874</v>
      </c>
    </row>
    <row r="37" spans="1:25" ht="12.75">
      <c r="A37" s="30"/>
      <c r="B37" s="133" t="s">
        <v>384</v>
      </c>
      <c r="C37" s="130">
        <v>9000</v>
      </c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</row>
    <row r="38" spans="1:25" ht="12.75">
      <c r="A38" s="30"/>
      <c r="B38" s="133" t="s">
        <v>377</v>
      </c>
      <c r="C38" s="130">
        <v>40000</v>
      </c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1:25" s="99" customFormat="1" ht="24.75" customHeight="1">
      <c r="A39" s="126">
        <v>758</v>
      </c>
      <c r="B39" s="132" t="s">
        <v>207</v>
      </c>
      <c r="C39" s="128">
        <f>C40</f>
        <v>2108741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1:25" s="118" customFormat="1" ht="12.75">
      <c r="A40" s="251"/>
      <c r="B40" s="252" t="s">
        <v>383</v>
      </c>
      <c r="C40" s="253">
        <v>2108741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</row>
    <row r="41" spans="1:25" ht="38.25">
      <c r="A41" s="30"/>
      <c r="B41" s="133" t="s">
        <v>378</v>
      </c>
      <c r="C41" s="130">
        <v>2108741</v>
      </c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1:25" s="99" customFormat="1" ht="12.75">
      <c r="A42" s="126">
        <v>801</v>
      </c>
      <c r="B42" s="132" t="s">
        <v>208</v>
      </c>
      <c r="C42" s="128">
        <f>C43</f>
        <v>95494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12.75">
      <c r="A43" s="30"/>
      <c r="B43" s="133" t="s">
        <v>379</v>
      </c>
      <c r="C43" s="130">
        <v>95494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s="99" customFormat="1" ht="12.75">
      <c r="A44" s="126">
        <v>852</v>
      </c>
      <c r="B44" s="132" t="s">
        <v>209</v>
      </c>
      <c r="C44" s="128">
        <f>SUM(C45:C47)</f>
        <v>1828870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</row>
    <row r="45" spans="1:25" ht="38.25">
      <c r="A45" s="30"/>
      <c r="B45" s="133" t="s">
        <v>380</v>
      </c>
      <c r="C45" s="130">
        <v>1667899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</row>
    <row r="46" spans="1:25" ht="26.25" customHeight="1">
      <c r="A46" s="30"/>
      <c r="B46" s="133" t="s">
        <v>381</v>
      </c>
      <c r="C46" s="130">
        <v>160941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ht="27.75" customHeight="1">
      <c r="A47" s="30"/>
      <c r="B47" s="133" t="s">
        <v>360</v>
      </c>
      <c r="C47" s="130">
        <v>30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</row>
    <row r="48" spans="1:25" s="99" customFormat="1" ht="12.75">
      <c r="A48" s="126">
        <v>900</v>
      </c>
      <c r="B48" s="132" t="s">
        <v>294</v>
      </c>
      <c r="C48" s="128">
        <f>SUM(C49:C49)</f>
        <v>3953261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</row>
    <row r="49" spans="1:25" ht="38.25">
      <c r="A49" s="30"/>
      <c r="B49" s="133" t="s">
        <v>382</v>
      </c>
      <c r="C49" s="130">
        <v>3953261</v>
      </c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</row>
    <row r="50" spans="1:25" s="99" customFormat="1" ht="19.5" customHeight="1">
      <c r="A50" s="269" t="s">
        <v>137</v>
      </c>
      <c r="B50" s="270"/>
      <c r="C50" s="128">
        <f>C7+C11+C16+C18+C20+C39+C42+C44+C48</f>
        <v>16133463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2:3" ht="12.75">
      <c r="B51" s="2"/>
      <c r="C51" s="2"/>
    </row>
    <row r="52" spans="1:3" ht="12.75">
      <c r="A52" s="109"/>
      <c r="B52" s="2"/>
      <c r="C52" s="2"/>
    </row>
    <row r="53" spans="2:3" ht="12.75">
      <c r="B53" s="2"/>
      <c r="C53" s="2"/>
    </row>
    <row r="54" spans="2:4" ht="12.75">
      <c r="B54" s="2"/>
      <c r="C54" s="2"/>
      <c r="D54" s="116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</sheetData>
  <mergeCells count="5">
    <mergeCell ref="A50:B50"/>
    <mergeCell ref="B1:C1"/>
    <mergeCell ref="A4:A5"/>
    <mergeCell ref="B4:B5"/>
    <mergeCell ref="C4:C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r:id="rId1"/>
  <headerFooter alignWithMargins="0">
    <oddHeader>&amp;RZałącznik nr &amp;A
do uchwały Rady Miejskiej w Szczyrku 
nr IV/14/2006
z dnia 29 grudnia 2006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78" t="s">
        <v>395</v>
      </c>
      <c r="B1" s="278"/>
      <c r="C1" s="278"/>
      <c r="D1" s="278"/>
      <c r="E1" s="278"/>
    </row>
    <row r="2" spans="4:5" ht="19.5" customHeight="1">
      <c r="D2" s="8"/>
      <c r="E2" s="8"/>
    </row>
    <row r="3" ht="19.5" customHeight="1">
      <c r="E3" s="13" t="s">
        <v>43</v>
      </c>
    </row>
    <row r="4" spans="1:5" ht="19.5" customHeight="1">
      <c r="A4" s="20" t="s">
        <v>66</v>
      </c>
      <c r="B4" s="20" t="s">
        <v>2</v>
      </c>
      <c r="C4" s="20" t="s">
        <v>3</v>
      </c>
      <c r="D4" s="20" t="s">
        <v>47</v>
      </c>
      <c r="E4" s="20" t="s">
        <v>46</v>
      </c>
    </row>
    <row r="5" spans="1:5" ht="12.75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4" t="s">
        <v>12</v>
      </c>
      <c r="B6" s="34">
        <v>921</v>
      </c>
      <c r="C6" s="34">
        <v>92109</v>
      </c>
      <c r="D6" s="205" t="s">
        <v>393</v>
      </c>
      <c r="E6" s="149">
        <v>518000</v>
      </c>
    </row>
    <row r="7" spans="1:5" ht="30" customHeight="1">
      <c r="A7" s="36" t="s">
        <v>13</v>
      </c>
      <c r="B7" s="36">
        <v>921</v>
      </c>
      <c r="C7" s="36">
        <v>92116</v>
      </c>
      <c r="D7" s="206" t="s">
        <v>394</v>
      </c>
      <c r="E7" s="147">
        <v>85000</v>
      </c>
    </row>
    <row r="8" spans="1:5" ht="30" customHeight="1">
      <c r="A8" s="300" t="s">
        <v>150</v>
      </c>
      <c r="B8" s="301"/>
      <c r="C8" s="301"/>
      <c r="D8" s="302"/>
      <c r="E8" s="160">
        <f>SUM(E6:E7)</f>
        <v>603000</v>
      </c>
    </row>
    <row r="10" ht="12.75">
      <c r="A10" s="97"/>
    </row>
    <row r="11" ht="12.75">
      <c r="A11" s="93"/>
    </row>
    <row r="13" ht="12.75">
      <c r="A13" s="93"/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Rady Miejskiej w Szczyrku 
nr  IV/14/2006
z dnia 29 grudnia 2006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61" t="s">
        <v>151</v>
      </c>
      <c r="B1" s="261"/>
      <c r="C1" s="261"/>
      <c r="D1" s="261"/>
      <c r="E1" s="261"/>
    </row>
    <row r="2" spans="4:5" ht="19.5" customHeight="1">
      <c r="D2" s="8"/>
      <c r="E2" s="8"/>
    </row>
    <row r="3" spans="4:5" ht="19.5" customHeight="1">
      <c r="D3" s="2"/>
      <c r="E3" s="11" t="s">
        <v>43</v>
      </c>
    </row>
    <row r="4" spans="1:5" ht="19.5" customHeight="1">
      <c r="A4" s="20" t="s">
        <v>66</v>
      </c>
      <c r="B4" s="20" t="s">
        <v>2</v>
      </c>
      <c r="C4" s="20" t="s">
        <v>3</v>
      </c>
      <c r="D4" s="20" t="s">
        <v>45</v>
      </c>
      <c r="E4" s="20" t="s">
        <v>46</v>
      </c>
    </row>
    <row r="5" spans="1:5" s="91" customFormat="1" ht="12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8.25">
      <c r="A6" s="32" t="s">
        <v>12</v>
      </c>
      <c r="B6" s="32">
        <v>630</v>
      </c>
      <c r="C6" s="32">
        <v>63095</v>
      </c>
      <c r="D6" s="209" t="s">
        <v>397</v>
      </c>
      <c r="E6" s="194">
        <v>18000</v>
      </c>
    </row>
    <row r="7" spans="1:5" ht="63.75">
      <c r="A7" s="32" t="s">
        <v>13</v>
      </c>
      <c r="B7" s="32">
        <v>754</v>
      </c>
      <c r="C7" s="32">
        <v>75412</v>
      </c>
      <c r="D7" s="209" t="s">
        <v>398</v>
      </c>
      <c r="E7" s="194">
        <v>1000</v>
      </c>
    </row>
    <row r="8" spans="1:5" ht="51">
      <c r="A8" s="32" t="s">
        <v>14</v>
      </c>
      <c r="B8" s="32">
        <v>851</v>
      </c>
      <c r="C8" s="32">
        <v>85154</v>
      </c>
      <c r="D8" s="209" t="s">
        <v>449</v>
      </c>
      <c r="E8" s="194">
        <v>87000</v>
      </c>
    </row>
    <row r="9" spans="1:5" ht="12.75">
      <c r="A9" s="32" t="s">
        <v>1</v>
      </c>
      <c r="B9" s="32">
        <v>921</v>
      </c>
      <c r="C9" s="32">
        <v>92120</v>
      </c>
      <c r="D9" s="210" t="s">
        <v>311</v>
      </c>
      <c r="E9" s="194">
        <v>80000</v>
      </c>
    </row>
    <row r="10" spans="1:5" ht="25.5">
      <c r="A10" s="32" t="s">
        <v>19</v>
      </c>
      <c r="B10" s="32">
        <v>921</v>
      </c>
      <c r="C10" s="32">
        <v>92195</v>
      </c>
      <c r="D10" s="211" t="s">
        <v>399</v>
      </c>
      <c r="E10" s="194">
        <v>1000</v>
      </c>
    </row>
    <row r="11" spans="1:5" ht="12.75">
      <c r="A11" s="32" t="s">
        <v>22</v>
      </c>
      <c r="B11" s="32">
        <v>926</v>
      </c>
      <c r="C11" s="32">
        <v>92605</v>
      </c>
      <c r="D11" s="211" t="s">
        <v>400</v>
      </c>
      <c r="E11" s="194">
        <v>44000</v>
      </c>
    </row>
    <row r="12" spans="1:5" s="99" customFormat="1" ht="30" customHeight="1">
      <c r="A12" s="269" t="s">
        <v>150</v>
      </c>
      <c r="B12" s="269"/>
      <c r="C12" s="269"/>
      <c r="D12" s="269"/>
      <c r="E12" s="128">
        <f>SUM(E6:E11)</f>
        <v>231000</v>
      </c>
    </row>
    <row r="14" ht="12.75">
      <c r="A14" s="93"/>
    </row>
  </sheetData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Miejskiej w Szczyrku 
nr  IV/14/2006
z dnia  29 grudnia 2006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76" t="s">
        <v>40</v>
      </c>
      <c r="B1" s="276"/>
      <c r="C1" s="276"/>
      <c r="D1" s="8"/>
      <c r="E1" s="8"/>
      <c r="F1" s="8"/>
      <c r="G1" s="8"/>
      <c r="H1" s="8"/>
      <c r="I1" s="8"/>
      <c r="J1" s="8"/>
    </row>
    <row r="2" spans="1:7" ht="19.5" customHeight="1">
      <c r="A2" s="276" t="s">
        <v>48</v>
      </c>
      <c r="B2" s="276"/>
      <c r="C2" s="276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20" t="s">
        <v>66</v>
      </c>
      <c r="B5" s="20" t="s">
        <v>0</v>
      </c>
      <c r="C5" s="20" t="s">
        <v>62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50" t="s">
        <v>71</v>
      </c>
      <c r="C6" s="145">
        <v>30000</v>
      </c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16</v>
      </c>
      <c r="B7" s="50" t="s">
        <v>9</v>
      </c>
      <c r="C7" s="145">
        <v>5000</v>
      </c>
      <c r="D7" s="9"/>
      <c r="E7" s="9"/>
      <c r="F7" s="9"/>
      <c r="G7" s="9"/>
      <c r="H7" s="9"/>
      <c r="I7" s="10"/>
      <c r="J7" s="10"/>
    </row>
    <row r="8" spans="1:10" ht="19.5" customHeight="1">
      <c r="A8" s="51" t="s">
        <v>12</v>
      </c>
      <c r="B8" s="52" t="s">
        <v>332</v>
      </c>
      <c r="C8" s="146">
        <v>5000</v>
      </c>
      <c r="D8" s="9"/>
      <c r="E8" s="9"/>
      <c r="F8" s="9"/>
      <c r="G8" s="9"/>
      <c r="H8" s="9"/>
      <c r="I8" s="10"/>
      <c r="J8" s="10"/>
    </row>
    <row r="9" spans="1:10" ht="19.5" customHeight="1">
      <c r="A9" s="31" t="s">
        <v>17</v>
      </c>
      <c r="B9" s="50" t="s">
        <v>8</v>
      </c>
      <c r="C9" s="145">
        <v>35000</v>
      </c>
      <c r="D9" s="9"/>
      <c r="E9" s="9"/>
      <c r="F9" s="9"/>
      <c r="G9" s="9"/>
      <c r="H9" s="9"/>
      <c r="I9" s="10"/>
      <c r="J9" s="10"/>
    </row>
    <row r="10" spans="1:10" ht="19.5" customHeight="1">
      <c r="A10" s="34" t="s">
        <v>12</v>
      </c>
      <c r="B10" s="55" t="s">
        <v>38</v>
      </c>
      <c r="C10" s="149">
        <v>20000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6"/>
      <c r="B11" s="53" t="s">
        <v>333</v>
      </c>
      <c r="C11" s="147">
        <v>20000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6" t="s">
        <v>13</v>
      </c>
      <c r="B12" s="53" t="s">
        <v>41</v>
      </c>
      <c r="C12" s="147">
        <v>15000</v>
      </c>
      <c r="D12" s="9"/>
      <c r="E12" s="9"/>
      <c r="F12" s="9"/>
      <c r="G12" s="9"/>
      <c r="H12" s="9"/>
      <c r="I12" s="10"/>
      <c r="J12" s="10"/>
    </row>
    <row r="13" spans="1:10" ht="25.5">
      <c r="A13" s="36"/>
      <c r="B13" s="56" t="s">
        <v>392</v>
      </c>
      <c r="C13" s="147">
        <v>15000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31" t="s">
        <v>39</v>
      </c>
      <c r="B14" s="50" t="s">
        <v>73</v>
      </c>
      <c r="C14" s="145">
        <v>0</v>
      </c>
      <c r="D14" s="9"/>
      <c r="E14" s="9"/>
      <c r="F14" s="9"/>
      <c r="G14" s="9"/>
      <c r="H14" s="9"/>
      <c r="I14" s="10"/>
      <c r="J14" s="10"/>
    </row>
    <row r="15" spans="1:10" ht="15">
      <c r="A15" s="9"/>
      <c r="B15" s="9"/>
      <c r="C15" s="9"/>
      <c r="D15" s="9"/>
      <c r="E15" s="9"/>
      <c r="F15" s="9"/>
      <c r="G15" s="9"/>
      <c r="H15" s="9"/>
      <c r="I15" s="10"/>
      <c r="J15" s="10"/>
    </row>
    <row r="16" spans="1:10" ht="15">
      <c r="A16" s="9"/>
      <c r="B16" s="9"/>
      <c r="C16" s="9"/>
      <c r="D16" s="9"/>
      <c r="E16" s="9"/>
      <c r="F16" s="9"/>
      <c r="G16" s="9"/>
      <c r="H16" s="9"/>
      <c r="I16" s="10"/>
      <c r="J16" s="10"/>
    </row>
    <row r="17" spans="1:10" ht="15">
      <c r="A17" s="9"/>
      <c r="B17" s="9"/>
      <c r="C17" s="9"/>
      <c r="D17" s="9"/>
      <c r="E17" s="9"/>
      <c r="F17" s="9"/>
      <c r="G17" s="9"/>
      <c r="H17" s="9"/>
      <c r="I17" s="10"/>
      <c r="J17" s="10"/>
    </row>
    <row r="18" spans="1:10" ht="15">
      <c r="A18" s="9"/>
      <c r="B18" s="9"/>
      <c r="C18" s="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Miejskiej w Szczyrku 
nr  IV/14/2006
z dnia  29 grudnia 2006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F20" sqref="F20"/>
    </sheetView>
  </sheetViews>
  <sheetFormatPr defaultColWidth="9.00390625" defaultRowHeight="12.75"/>
  <cols>
    <col min="1" max="1" width="5.375" style="0" customWidth="1"/>
    <col min="2" max="2" width="53.375" style="0" customWidth="1"/>
    <col min="3" max="3" width="12.375" style="0" customWidth="1"/>
    <col min="4" max="6" width="10.125" style="0" customWidth="1"/>
    <col min="7" max="7" width="9.875" style="0" customWidth="1"/>
    <col min="8" max="8" width="10.125" style="0" bestFit="1" customWidth="1"/>
  </cols>
  <sheetData>
    <row r="2" spans="1:7" ht="18">
      <c r="A2" s="276" t="s">
        <v>191</v>
      </c>
      <c r="B2" s="276"/>
      <c r="C2" s="276"/>
      <c r="D2" s="276"/>
      <c r="E2" s="276"/>
      <c r="F2" s="276"/>
      <c r="G2" s="276"/>
    </row>
    <row r="3" spans="1:7" ht="9" customHeight="1">
      <c r="A3" s="8"/>
      <c r="B3" s="8"/>
      <c r="C3" s="8"/>
      <c r="D3" s="8"/>
      <c r="E3" s="8"/>
      <c r="F3" s="8"/>
      <c r="G3" s="8"/>
    </row>
    <row r="5" spans="1:8" s="73" customFormat="1" ht="35.25" customHeight="1">
      <c r="A5" s="277" t="s">
        <v>66</v>
      </c>
      <c r="B5" s="277" t="s">
        <v>0</v>
      </c>
      <c r="C5" s="303" t="s">
        <v>130</v>
      </c>
      <c r="D5" s="305" t="s">
        <v>124</v>
      </c>
      <c r="E5" s="306"/>
      <c r="F5" s="306"/>
      <c r="G5" s="306"/>
      <c r="H5" s="249"/>
    </row>
    <row r="6" spans="1:8" s="73" customFormat="1" ht="23.25" customHeight="1">
      <c r="A6" s="277"/>
      <c r="B6" s="277"/>
      <c r="C6" s="304"/>
      <c r="D6" s="247">
        <v>2007</v>
      </c>
      <c r="E6" s="247">
        <v>2008</v>
      </c>
      <c r="F6" s="247">
        <v>2009</v>
      </c>
      <c r="G6" s="82">
        <v>2010</v>
      </c>
      <c r="H6" s="238">
        <v>2011</v>
      </c>
    </row>
    <row r="7" spans="1:8" s="81" customFormat="1" ht="8.25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248">
        <v>7</v>
      </c>
      <c r="H7" s="239" t="s">
        <v>31</v>
      </c>
    </row>
    <row r="8" spans="1:8" s="73" customFormat="1" ht="22.5" customHeight="1">
      <c r="A8" s="69" t="s">
        <v>12</v>
      </c>
      <c r="B8" s="84" t="s">
        <v>413</v>
      </c>
      <c r="C8" s="232">
        <f>C9+C12</f>
        <v>2325042</v>
      </c>
      <c r="D8" s="232">
        <f>D9+D12</f>
        <v>5397686</v>
      </c>
      <c r="E8" s="232">
        <f>E9+E12</f>
        <v>6269880</v>
      </c>
      <c r="F8" s="232">
        <f>(E8-F16-F19)+F12</f>
        <v>4230596</v>
      </c>
      <c r="G8" s="232">
        <v>1408402</v>
      </c>
      <c r="H8" s="242"/>
    </row>
    <row r="9" spans="1:8" s="70" customFormat="1" ht="15" customHeight="1">
      <c r="A9" s="75" t="s">
        <v>111</v>
      </c>
      <c r="B9" s="77" t="s">
        <v>189</v>
      </c>
      <c r="C9" s="232"/>
      <c r="D9" s="232">
        <f>D10+D11</f>
        <v>1150000</v>
      </c>
      <c r="E9" s="232">
        <f>SUM(E10:E11)</f>
        <v>3447686</v>
      </c>
      <c r="F9" s="232">
        <f>SUM(F10:F11)</f>
        <v>4464155</v>
      </c>
      <c r="G9" s="232"/>
      <c r="H9" s="242"/>
    </row>
    <row r="10" spans="1:8" s="70" customFormat="1" ht="15" customHeight="1">
      <c r="A10" s="79" t="s">
        <v>180</v>
      </c>
      <c r="B10" s="78" t="s">
        <v>125</v>
      </c>
      <c r="C10" s="232"/>
      <c r="D10" s="232"/>
      <c r="E10" s="232">
        <v>3283922</v>
      </c>
      <c r="F10" s="232">
        <v>4464155</v>
      </c>
      <c r="G10" s="232"/>
      <c r="H10" s="242"/>
    </row>
    <row r="11" spans="1:8" s="70" customFormat="1" ht="15" customHeight="1">
      <c r="A11" s="79" t="s">
        <v>181</v>
      </c>
      <c r="B11" s="78" t="s">
        <v>126</v>
      </c>
      <c r="C11" s="232"/>
      <c r="D11" s="232">
        <v>1150000</v>
      </c>
      <c r="E11" s="232">
        <v>163764</v>
      </c>
      <c r="F11" s="232"/>
      <c r="G11" s="232"/>
      <c r="H11" s="242"/>
    </row>
    <row r="12" spans="1:8" s="70" customFormat="1" ht="15" customHeight="1">
      <c r="A12" s="75" t="s">
        <v>117</v>
      </c>
      <c r="B12" s="77" t="s">
        <v>414</v>
      </c>
      <c r="C12" s="232">
        <f>SUM(C13:C14)</f>
        <v>2325042</v>
      </c>
      <c r="D12" s="232">
        <f>SUM(D13:D14)</f>
        <v>4247686</v>
      </c>
      <c r="E12" s="232">
        <f>SUM(E13:E14)</f>
        <v>2822194</v>
      </c>
      <c r="F12" s="232">
        <f>SUM(F13:F14)</f>
        <v>1408402</v>
      </c>
      <c r="G12" s="232"/>
      <c r="H12" s="242"/>
    </row>
    <row r="13" spans="1:8" s="70" customFormat="1" ht="15" customHeight="1">
      <c r="A13" s="79" t="s">
        <v>182</v>
      </c>
      <c r="B13" s="78" t="s">
        <v>127</v>
      </c>
      <c r="C13" s="232">
        <v>25042</v>
      </c>
      <c r="D13" s="232">
        <v>3283922</v>
      </c>
      <c r="E13" s="232">
        <v>2822194</v>
      </c>
      <c r="F13" s="232">
        <v>1408402</v>
      </c>
      <c r="G13" s="232"/>
      <c r="H13" s="242"/>
    </row>
    <row r="14" spans="1:8" s="70" customFormat="1" ht="15" customHeight="1">
      <c r="A14" s="79" t="s">
        <v>183</v>
      </c>
      <c r="B14" s="78" t="s">
        <v>415</v>
      </c>
      <c r="C14" s="232">
        <v>2300000</v>
      </c>
      <c r="D14" s="232">
        <v>963764</v>
      </c>
      <c r="E14" s="232"/>
      <c r="F14" s="232"/>
      <c r="G14" s="232"/>
      <c r="H14" s="242"/>
    </row>
    <row r="15" spans="1:8" s="73" customFormat="1" ht="12.75">
      <c r="A15" s="69">
        <v>2</v>
      </c>
      <c r="B15" s="84" t="s">
        <v>416</v>
      </c>
      <c r="C15" s="232"/>
      <c r="D15" s="232">
        <f>D16+D18</f>
        <v>1295042</v>
      </c>
      <c r="E15" s="232">
        <f>E16+E18</f>
        <v>2000000</v>
      </c>
      <c r="F15" s="232">
        <f>F16+F18</f>
        <v>1850725</v>
      </c>
      <c r="G15" s="232">
        <f>G16+G18</f>
        <v>1461097</v>
      </c>
      <c r="H15" s="242">
        <f>H16+H18</f>
        <v>754201</v>
      </c>
    </row>
    <row r="16" spans="1:8" s="73" customFormat="1" ht="15" customHeight="1">
      <c r="A16" s="69" t="s">
        <v>118</v>
      </c>
      <c r="B16" s="84" t="s">
        <v>417</v>
      </c>
      <c r="C16" s="232"/>
      <c r="D16" s="232">
        <f>D17</f>
        <v>1175042</v>
      </c>
      <c r="E16" s="232">
        <f>E17</f>
        <v>1950000</v>
      </c>
      <c r="F16" s="232">
        <f>F17</f>
        <v>1805725</v>
      </c>
      <c r="G16" s="232">
        <f>G17</f>
        <v>1411097</v>
      </c>
      <c r="H16" s="242">
        <f>H17</f>
        <v>704201</v>
      </c>
    </row>
    <row r="17" spans="1:8" s="70" customFormat="1" ht="15" customHeight="1">
      <c r="A17" s="79" t="s">
        <v>179</v>
      </c>
      <c r="B17" s="78" t="s">
        <v>184</v>
      </c>
      <c r="C17" s="232"/>
      <c r="D17" s="232">
        <v>1175042</v>
      </c>
      <c r="E17" s="232">
        <v>1950000</v>
      </c>
      <c r="F17" s="232">
        <v>1805725</v>
      </c>
      <c r="G17" s="232">
        <v>1411097</v>
      </c>
      <c r="H17" s="242">
        <v>704201</v>
      </c>
    </row>
    <row r="18" spans="1:8" s="98" customFormat="1" ht="14.25" customHeight="1">
      <c r="A18" s="75" t="s">
        <v>445</v>
      </c>
      <c r="B18" s="77" t="s">
        <v>418</v>
      </c>
      <c r="C18" s="232"/>
      <c r="D18" s="232">
        <v>120000</v>
      </c>
      <c r="E18" s="232">
        <v>50000</v>
      </c>
      <c r="F18" s="232">
        <v>45000</v>
      </c>
      <c r="G18" s="232">
        <v>50000</v>
      </c>
      <c r="H18" s="242">
        <v>50000</v>
      </c>
    </row>
    <row r="19" spans="1:8" s="98" customFormat="1" ht="14.25" customHeight="1">
      <c r="A19" s="75" t="s">
        <v>14</v>
      </c>
      <c r="B19" s="77" t="s">
        <v>433</v>
      </c>
      <c r="C19" s="232"/>
      <c r="D19" s="232"/>
      <c r="E19" s="232"/>
      <c r="F19" s="232">
        <v>1641961</v>
      </c>
      <c r="G19" s="232">
        <v>1411097</v>
      </c>
      <c r="H19" s="242">
        <v>704201</v>
      </c>
    </row>
    <row r="20" spans="1:8" s="73" customFormat="1" ht="12.75">
      <c r="A20" s="69" t="s">
        <v>1</v>
      </c>
      <c r="B20" s="84" t="s">
        <v>128</v>
      </c>
      <c r="C20" s="232">
        <v>11904649</v>
      </c>
      <c r="D20" s="232">
        <v>16133463</v>
      </c>
      <c r="E20" s="232">
        <v>14000000</v>
      </c>
      <c r="F20" s="232">
        <v>12500000</v>
      </c>
      <c r="G20" s="232">
        <v>12000000</v>
      </c>
      <c r="H20" s="242">
        <v>12000000</v>
      </c>
    </row>
    <row r="21" spans="1:8" s="73" customFormat="1" ht="12.75">
      <c r="A21" s="69" t="s">
        <v>19</v>
      </c>
      <c r="B21" s="84" t="s">
        <v>129</v>
      </c>
      <c r="C21" s="243"/>
      <c r="D21" s="243"/>
      <c r="E21" s="243"/>
      <c r="F21" s="243"/>
      <c r="G21" s="243"/>
      <c r="H21" s="250"/>
    </row>
    <row r="22" spans="1:8" s="70" customFormat="1" ht="15" customHeight="1">
      <c r="A22" s="75" t="s">
        <v>434</v>
      </c>
      <c r="B22" s="76" t="s">
        <v>443</v>
      </c>
      <c r="C22" s="243">
        <v>19.4</v>
      </c>
      <c r="D22" s="243">
        <v>33.5</v>
      </c>
      <c r="E22" s="243">
        <v>44.8</v>
      </c>
      <c r="F22" s="243">
        <v>33.8</v>
      </c>
      <c r="G22" s="243">
        <v>11.7</v>
      </c>
      <c r="H22" s="250"/>
    </row>
    <row r="23" spans="1:8" s="70" customFormat="1" ht="25.5">
      <c r="A23" s="75" t="s">
        <v>435</v>
      </c>
      <c r="B23" s="76" t="s">
        <v>439</v>
      </c>
      <c r="C23" s="243"/>
      <c r="D23" s="232">
        <v>1903867</v>
      </c>
      <c r="E23" s="243"/>
      <c r="F23" s="243"/>
      <c r="G23" s="243"/>
      <c r="H23" s="250"/>
    </row>
    <row r="24" spans="1:8" s="70" customFormat="1" ht="12.75">
      <c r="A24" s="75" t="s">
        <v>436</v>
      </c>
      <c r="B24" s="76" t="s">
        <v>423</v>
      </c>
      <c r="C24" s="243">
        <v>19.4</v>
      </c>
      <c r="D24" s="243">
        <v>21.7</v>
      </c>
      <c r="E24" s="243"/>
      <c r="F24" s="243"/>
      <c r="G24" s="243"/>
      <c r="H24" s="250"/>
    </row>
    <row r="25" spans="1:8" s="70" customFormat="1" ht="15" customHeight="1">
      <c r="A25" s="75" t="s">
        <v>437</v>
      </c>
      <c r="B25" s="76" t="s">
        <v>442</v>
      </c>
      <c r="C25" s="243"/>
      <c r="D25" s="243">
        <v>8</v>
      </c>
      <c r="E25" s="243">
        <v>14.3</v>
      </c>
      <c r="F25" s="243">
        <v>14.8</v>
      </c>
      <c r="G25" s="243">
        <v>12.2</v>
      </c>
      <c r="H25" s="250">
        <v>6.3</v>
      </c>
    </row>
    <row r="26" spans="1:8" s="70" customFormat="1" ht="25.5">
      <c r="A26" s="75" t="s">
        <v>438</v>
      </c>
      <c r="B26" s="76" t="s">
        <v>440</v>
      </c>
      <c r="C26" s="243"/>
      <c r="D26" s="243"/>
      <c r="E26" s="243"/>
      <c r="F26" s="243"/>
      <c r="G26" s="243"/>
      <c r="H26" s="250"/>
    </row>
    <row r="27" spans="1:8" s="70" customFormat="1" ht="25.5" customHeight="1">
      <c r="A27" s="75" t="s">
        <v>441</v>
      </c>
      <c r="B27" s="76" t="s">
        <v>444</v>
      </c>
      <c r="C27" s="243"/>
      <c r="D27" s="243"/>
      <c r="E27" s="243"/>
      <c r="F27" s="243"/>
      <c r="G27" s="243"/>
      <c r="H27" s="250"/>
    </row>
  </sheetData>
  <mergeCells count="5">
    <mergeCell ref="A2:G2"/>
    <mergeCell ref="A5:A6"/>
    <mergeCell ref="B5:B6"/>
    <mergeCell ref="C5:C6"/>
    <mergeCell ref="D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11
do uchwały Rady Miejskiej w Szczyrku
nr IV/14/2006
z dnia 29 grudnia 2006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 topLeftCell="A4">
      <selection activeCell="G3" sqref="G3"/>
    </sheetView>
  </sheetViews>
  <sheetFormatPr defaultColWidth="9.00390625" defaultRowHeight="12.75"/>
  <cols>
    <col min="1" max="1" width="5.375" style="0" customWidth="1"/>
    <col min="2" max="2" width="53.375" style="0" customWidth="1"/>
    <col min="3" max="3" width="12.375" style="0" customWidth="1"/>
    <col min="4" max="6" width="10.125" style="0" customWidth="1"/>
    <col min="7" max="7" width="9.875" style="0" customWidth="1"/>
    <col min="8" max="8" width="10.00390625" style="0" customWidth="1"/>
    <col min="9" max="9" width="10.125" style="0" customWidth="1"/>
    <col min="10" max="11" width="10.125" style="0" bestFit="1" customWidth="1"/>
  </cols>
  <sheetData>
    <row r="1" spans="1:9" ht="18">
      <c r="A1" s="276" t="s">
        <v>191</v>
      </c>
      <c r="B1" s="276"/>
      <c r="C1" s="276"/>
      <c r="D1" s="276"/>
      <c r="E1" s="276"/>
      <c r="F1" s="276"/>
      <c r="G1" s="276"/>
      <c r="H1" s="276"/>
      <c r="I1" s="27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5" t="s">
        <v>43</v>
      </c>
    </row>
    <row r="4" spans="1:11" s="73" customFormat="1" ht="35.25" customHeight="1">
      <c r="A4" s="277" t="s">
        <v>66</v>
      </c>
      <c r="B4" s="277" t="s">
        <v>0</v>
      </c>
      <c r="C4" s="303" t="s">
        <v>130</v>
      </c>
      <c r="D4" s="305" t="s">
        <v>124</v>
      </c>
      <c r="E4" s="306"/>
      <c r="F4" s="306"/>
      <c r="G4" s="306"/>
      <c r="H4" s="306"/>
      <c r="I4" s="306"/>
      <c r="J4" s="307"/>
      <c r="K4" s="308"/>
    </row>
    <row r="5" spans="1:11" s="73" customFormat="1" ht="23.25" customHeight="1">
      <c r="A5" s="277"/>
      <c r="B5" s="277"/>
      <c r="C5" s="304"/>
      <c r="D5" s="82">
        <v>2007</v>
      </c>
      <c r="E5" s="82">
        <v>2008</v>
      </c>
      <c r="F5" s="82">
        <v>2009</v>
      </c>
      <c r="G5" s="82">
        <v>2010</v>
      </c>
      <c r="H5" s="82">
        <v>2011</v>
      </c>
      <c r="I5" s="82">
        <v>2012</v>
      </c>
      <c r="J5" s="238">
        <v>2013</v>
      </c>
      <c r="K5" s="241">
        <v>2014</v>
      </c>
    </row>
    <row r="6" spans="1:11" s="81" customFormat="1" ht="8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239">
        <v>10</v>
      </c>
      <c r="K6" s="240">
        <v>11</v>
      </c>
    </row>
    <row r="7" spans="1:11" s="73" customFormat="1" ht="22.5" customHeight="1">
      <c r="A7" s="69" t="s">
        <v>12</v>
      </c>
      <c r="B7" s="84" t="s">
        <v>413</v>
      </c>
      <c r="C7" s="232">
        <f aca="true" t="shared" si="0" ref="C7:I7">C8+C11</f>
        <v>2325042</v>
      </c>
      <c r="D7" s="232">
        <f t="shared" si="0"/>
        <v>5397686</v>
      </c>
      <c r="E7" s="232">
        <f t="shared" si="0"/>
        <v>8044838</v>
      </c>
      <c r="F7" s="232">
        <f t="shared" si="0"/>
        <v>8503240</v>
      </c>
      <c r="G7" s="232">
        <f t="shared" si="0"/>
        <v>7214518</v>
      </c>
      <c r="H7" s="232">
        <f t="shared" si="0"/>
        <v>5714518</v>
      </c>
      <c r="I7" s="232">
        <f t="shared" si="0"/>
        <v>4214518</v>
      </c>
      <c r="J7" s="242">
        <f>J8+J11</f>
        <v>2684518</v>
      </c>
      <c r="K7" s="242">
        <f>K8+K11</f>
        <v>1154518</v>
      </c>
    </row>
    <row r="8" spans="1:11" s="70" customFormat="1" ht="15" customHeight="1">
      <c r="A8" s="75" t="s">
        <v>111</v>
      </c>
      <c r="B8" s="77" t="s">
        <v>189</v>
      </c>
      <c r="C8" s="232">
        <f>C9+C10</f>
        <v>0</v>
      </c>
      <c r="D8" s="232">
        <f>D9+D10</f>
        <v>2325042</v>
      </c>
      <c r="E8" s="232">
        <f>SUM(E9:E10)</f>
        <v>4222644</v>
      </c>
      <c r="F8" s="232">
        <f>SUM(F9:F10)</f>
        <v>6094838</v>
      </c>
      <c r="G8" s="232">
        <v>7214518</v>
      </c>
      <c r="H8" s="232">
        <f>SUM(H9:H10)</f>
        <v>5714518</v>
      </c>
      <c r="I8" s="232">
        <f>SUM(I9:I10)</f>
        <v>4214518</v>
      </c>
      <c r="J8" s="242">
        <f>SUM(J9+J10)</f>
        <v>2684518</v>
      </c>
      <c r="K8" s="242">
        <f>SUM(K9:K10)</f>
        <v>1154518</v>
      </c>
    </row>
    <row r="9" spans="1:11" s="70" customFormat="1" ht="15" customHeight="1">
      <c r="A9" s="79" t="s">
        <v>180</v>
      </c>
      <c r="B9" s="78" t="s">
        <v>125</v>
      </c>
      <c r="C9" s="232"/>
      <c r="D9" s="232">
        <v>25042</v>
      </c>
      <c r="E9" s="232">
        <v>2783922</v>
      </c>
      <c r="F9" s="232">
        <v>5806116</v>
      </c>
      <c r="G9" s="232"/>
      <c r="H9" s="232">
        <v>5714518</v>
      </c>
      <c r="I9" s="232">
        <v>4214518</v>
      </c>
      <c r="J9" s="242">
        <v>2684518</v>
      </c>
      <c r="K9" s="242">
        <v>1154518</v>
      </c>
    </row>
    <row r="10" spans="1:11" s="70" customFormat="1" ht="15" customHeight="1">
      <c r="A10" s="79" t="s">
        <v>181</v>
      </c>
      <c r="B10" s="78" t="s">
        <v>126</v>
      </c>
      <c r="C10" s="232"/>
      <c r="D10" s="232">
        <v>2300000</v>
      </c>
      <c r="E10" s="232">
        <v>1438722</v>
      </c>
      <c r="F10" s="232">
        <v>288722</v>
      </c>
      <c r="G10" s="232"/>
      <c r="H10" s="232"/>
      <c r="I10" s="232"/>
      <c r="J10" s="242"/>
      <c r="K10" s="242"/>
    </row>
    <row r="11" spans="1:11" s="70" customFormat="1" ht="15" customHeight="1">
      <c r="A11" s="75" t="s">
        <v>117</v>
      </c>
      <c r="B11" s="77" t="s">
        <v>414</v>
      </c>
      <c r="C11" s="232">
        <f aca="true" t="shared" si="1" ref="C11:I11">SUM(C12:C13)</f>
        <v>2325042</v>
      </c>
      <c r="D11" s="232">
        <f t="shared" si="1"/>
        <v>3072644</v>
      </c>
      <c r="E11" s="232">
        <f t="shared" si="1"/>
        <v>3822194</v>
      </c>
      <c r="F11" s="232">
        <f t="shared" si="1"/>
        <v>2408402</v>
      </c>
      <c r="G11" s="232">
        <f t="shared" si="1"/>
        <v>0</v>
      </c>
      <c r="H11" s="232">
        <f t="shared" si="1"/>
        <v>0</v>
      </c>
      <c r="I11" s="232">
        <f t="shared" si="1"/>
        <v>0</v>
      </c>
      <c r="J11" s="242"/>
      <c r="K11" s="242"/>
    </row>
    <row r="12" spans="1:11" s="70" customFormat="1" ht="15" customHeight="1">
      <c r="A12" s="79" t="s">
        <v>182</v>
      </c>
      <c r="B12" s="78" t="s">
        <v>127</v>
      </c>
      <c r="C12" s="232">
        <v>25042</v>
      </c>
      <c r="D12" s="232">
        <v>2783922</v>
      </c>
      <c r="E12" s="232">
        <v>3822194</v>
      </c>
      <c r="F12" s="232">
        <v>2408402</v>
      </c>
      <c r="G12" s="232"/>
      <c r="H12" s="232"/>
      <c r="I12" s="232"/>
      <c r="J12" s="242"/>
      <c r="K12" s="242"/>
    </row>
    <row r="13" spans="1:11" s="70" customFormat="1" ht="15" customHeight="1">
      <c r="A13" s="79" t="s">
        <v>183</v>
      </c>
      <c r="B13" s="78" t="s">
        <v>415</v>
      </c>
      <c r="C13" s="232">
        <v>2300000</v>
      </c>
      <c r="D13" s="232">
        <v>288722</v>
      </c>
      <c r="E13" s="232"/>
      <c r="F13" s="232"/>
      <c r="G13" s="232"/>
      <c r="H13" s="232"/>
      <c r="I13" s="232"/>
      <c r="J13" s="242"/>
      <c r="K13" s="242"/>
    </row>
    <row r="14" spans="1:11" s="73" customFormat="1" ht="22.5" customHeight="1">
      <c r="A14" s="69">
        <v>2</v>
      </c>
      <c r="B14" s="84" t="s">
        <v>416</v>
      </c>
      <c r="C14" s="232">
        <f aca="true" t="shared" si="2" ref="C14:I14">C15+C17</f>
        <v>0</v>
      </c>
      <c r="D14" s="232">
        <f t="shared" si="2"/>
        <v>1311042</v>
      </c>
      <c r="E14" s="232">
        <f t="shared" si="2"/>
        <v>2000000</v>
      </c>
      <c r="F14" s="232">
        <f t="shared" si="2"/>
        <v>1318722</v>
      </c>
      <c r="G14" s="232">
        <f t="shared" si="2"/>
        <v>1530000</v>
      </c>
      <c r="H14" s="232">
        <f t="shared" si="2"/>
        <v>1530000</v>
      </c>
      <c r="I14" s="232">
        <f t="shared" si="2"/>
        <v>1560000</v>
      </c>
      <c r="J14" s="232">
        <f>J15+J17</f>
        <v>1560000</v>
      </c>
      <c r="K14" s="242">
        <f>K15+K17</f>
        <v>1184518</v>
      </c>
    </row>
    <row r="15" spans="1:11" s="73" customFormat="1" ht="15" customHeight="1">
      <c r="A15" s="69" t="s">
        <v>118</v>
      </c>
      <c r="B15" s="84" t="s">
        <v>417</v>
      </c>
      <c r="C15" s="232"/>
      <c r="D15" s="232">
        <f aca="true" t="shared" si="3" ref="D15:I15">D16</f>
        <v>1175042</v>
      </c>
      <c r="E15" s="232">
        <f t="shared" si="3"/>
        <v>1950000</v>
      </c>
      <c r="F15" s="232">
        <f t="shared" si="3"/>
        <v>1288722</v>
      </c>
      <c r="G15" s="232">
        <f t="shared" si="3"/>
        <v>1500000</v>
      </c>
      <c r="H15" s="232">
        <f t="shared" si="3"/>
        <v>1500000</v>
      </c>
      <c r="I15" s="232">
        <f t="shared" si="3"/>
        <v>1530000</v>
      </c>
      <c r="J15" s="232">
        <f>J16</f>
        <v>1530000</v>
      </c>
      <c r="K15" s="242">
        <f>K16</f>
        <v>1154518</v>
      </c>
    </row>
    <row r="16" spans="1:11" s="70" customFormat="1" ht="15" customHeight="1">
      <c r="A16" s="79" t="s">
        <v>179</v>
      </c>
      <c r="B16" s="78" t="s">
        <v>184</v>
      </c>
      <c r="C16" s="232"/>
      <c r="D16" s="232">
        <v>1175042</v>
      </c>
      <c r="E16" s="232">
        <v>1950000</v>
      </c>
      <c r="F16" s="232">
        <v>1288722</v>
      </c>
      <c r="G16" s="232">
        <v>1500000</v>
      </c>
      <c r="H16" s="232">
        <v>1500000</v>
      </c>
      <c r="I16" s="232">
        <v>1530000</v>
      </c>
      <c r="J16" s="232">
        <v>1530000</v>
      </c>
      <c r="K16" s="242">
        <v>1154518</v>
      </c>
    </row>
    <row r="17" spans="1:11" s="98" customFormat="1" ht="14.25" customHeight="1">
      <c r="A17" s="75" t="s">
        <v>178</v>
      </c>
      <c r="B17" s="77" t="s">
        <v>418</v>
      </c>
      <c r="C17" s="232"/>
      <c r="D17" s="232">
        <v>136000</v>
      </c>
      <c r="E17" s="232">
        <v>50000</v>
      </c>
      <c r="F17" s="232">
        <v>30000</v>
      </c>
      <c r="G17" s="232">
        <v>30000</v>
      </c>
      <c r="H17" s="232">
        <v>30000</v>
      </c>
      <c r="I17" s="232">
        <v>30000</v>
      </c>
      <c r="J17" s="232">
        <v>30000</v>
      </c>
      <c r="K17" s="242">
        <v>30000</v>
      </c>
    </row>
    <row r="18" spans="1:11" s="73" customFormat="1" ht="22.5" customHeight="1">
      <c r="A18" s="69" t="s">
        <v>14</v>
      </c>
      <c r="B18" s="84" t="s">
        <v>128</v>
      </c>
      <c r="C18" s="232">
        <v>11985663</v>
      </c>
      <c r="D18" s="232">
        <v>15333589</v>
      </c>
      <c r="E18" s="232">
        <v>14000000</v>
      </c>
      <c r="F18" s="232">
        <v>12500000</v>
      </c>
      <c r="G18" s="232">
        <v>12000000</v>
      </c>
      <c r="H18" s="232">
        <v>12000000</v>
      </c>
      <c r="I18" s="232">
        <v>12000000</v>
      </c>
      <c r="J18" s="232">
        <v>12000000</v>
      </c>
      <c r="K18" s="242">
        <v>12000000</v>
      </c>
    </row>
    <row r="19" spans="1:11" s="73" customFormat="1" ht="22.5" customHeight="1">
      <c r="A19" s="69" t="s">
        <v>22</v>
      </c>
      <c r="B19" s="84" t="s">
        <v>129</v>
      </c>
      <c r="C19" s="243"/>
      <c r="D19" s="243"/>
      <c r="E19" s="243"/>
      <c r="F19" s="243"/>
      <c r="G19" s="243"/>
      <c r="H19" s="243"/>
      <c r="I19" s="243"/>
      <c r="J19" s="244"/>
      <c r="K19" s="244"/>
    </row>
    <row r="20" spans="1:11" s="70" customFormat="1" ht="15" customHeight="1">
      <c r="A20" s="75" t="s">
        <v>185</v>
      </c>
      <c r="B20" s="76" t="s">
        <v>422</v>
      </c>
      <c r="C20" s="243">
        <v>19.4</v>
      </c>
      <c r="D20" s="243">
        <v>27.5</v>
      </c>
      <c r="E20" s="243">
        <v>43.5</v>
      </c>
      <c r="F20" s="243">
        <v>57.7</v>
      </c>
      <c r="G20" s="243">
        <v>47.6</v>
      </c>
      <c r="H20" s="243">
        <v>35.1</v>
      </c>
      <c r="I20" s="243">
        <v>22.4</v>
      </c>
      <c r="J20" s="244">
        <v>9.6</v>
      </c>
      <c r="K20" s="244"/>
    </row>
    <row r="21" spans="1:11" s="70" customFormat="1" ht="12.75">
      <c r="A21" s="75" t="s">
        <v>186</v>
      </c>
      <c r="B21" s="76" t="s">
        <v>423</v>
      </c>
      <c r="C21" s="243">
        <v>19.4</v>
      </c>
      <c r="D21" s="243">
        <v>18.4</v>
      </c>
      <c r="E21" s="243">
        <v>33.5</v>
      </c>
      <c r="F21" s="243">
        <v>57.7</v>
      </c>
      <c r="G21" s="243">
        <v>47.6</v>
      </c>
      <c r="H21" s="243">
        <v>35.1</v>
      </c>
      <c r="I21" s="243">
        <v>22.4</v>
      </c>
      <c r="J21" s="244">
        <v>9.6</v>
      </c>
      <c r="K21" s="244"/>
    </row>
    <row r="22" spans="1:11" s="70" customFormat="1" ht="15" customHeight="1">
      <c r="A22" s="75" t="s">
        <v>187</v>
      </c>
      <c r="B22" s="76" t="s">
        <v>190</v>
      </c>
      <c r="C22" s="243"/>
      <c r="D22" s="243">
        <v>8.5</v>
      </c>
      <c r="E22" s="243">
        <v>14.3</v>
      </c>
      <c r="F22" s="243">
        <v>10.5</v>
      </c>
      <c r="G22" s="243">
        <v>12.7</v>
      </c>
      <c r="H22" s="243">
        <v>12.7</v>
      </c>
      <c r="I22" s="243">
        <v>12.7</v>
      </c>
      <c r="J22" s="244">
        <v>12.7</v>
      </c>
      <c r="K22" s="244"/>
    </row>
    <row r="23" spans="1:11" s="70" customFormat="1" ht="25.5" customHeight="1">
      <c r="A23" s="75" t="s">
        <v>188</v>
      </c>
      <c r="B23" s="76" t="s">
        <v>424</v>
      </c>
      <c r="C23" s="243"/>
      <c r="D23" s="243">
        <v>8.5</v>
      </c>
      <c r="E23" s="243">
        <v>8.2</v>
      </c>
      <c r="F23" s="243">
        <v>10.5</v>
      </c>
      <c r="G23" s="243">
        <v>12.7</v>
      </c>
      <c r="H23" s="243">
        <v>12.7</v>
      </c>
      <c r="I23" s="243">
        <v>12.7</v>
      </c>
      <c r="J23" s="244">
        <v>12.7</v>
      </c>
      <c r="K23" s="244"/>
    </row>
  </sheetData>
  <mergeCells count="5">
    <mergeCell ref="A1:I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90" r:id="rId1"/>
  <headerFooter alignWithMargins="0">
    <oddHeader>&amp;R&amp;9Załącznik nr 11
do uchwały Rady Miejskiej w Szczyrku 
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61" t="s">
        <v>201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83" t="s">
        <v>43</v>
      </c>
    </row>
    <row r="4" spans="1:10" ht="20.25" customHeight="1">
      <c r="A4" s="279" t="s">
        <v>2</v>
      </c>
      <c r="B4" s="262" t="s">
        <v>3</v>
      </c>
      <c r="C4" s="262" t="s">
        <v>154</v>
      </c>
      <c r="D4" s="280" t="s">
        <v>136</v>
      </c>
      <c r="E4" s="280" t="s">
        <v>161</v>
      </c>
      <c r="F4" s="280" t="s">
        <v>101</v>
      </c>
      <c r="G4" s="280"/>
      <c r="H4" s="280"/>
      <c r="I4" s="280"/>
      <c r="J4" s="280"/>
    </row>
    <row r="5" spans="1:10" ht="18" customHeight="1">
      <c r="A5" s="279"/>
      <c r="B5" s="263"/>
      <c r="C5" s="263"/>
      <c r="D5" s="279"/>
      <c r="E5" s="280"/>
      <c r="F5" s="280" t="s">
        <v>134</v>
      </c>
      <c r="G5" s="280" t="s">
        <v>5</v>
      </c>
      <c r="H5" s="280"/>
      <c r="I5" s="280"/>
      <c r="J5" s="280" t="s">
        <v>135</v>
      </c>
    </row>
    <row r="6" spans="1:10" ht="69" customHeight="1">
      <c r="A6" s="279"/>
      <c r="B6" s="264"/>
      <c r="C6" s="264"/>
      <c r="D6" s="279"/>
      <c r="E6" s="280"/>
      <c r="F6" s="280"/>
      <c r="G6" s="21" t="s">
        <v>131</v>
      </c>
      <c r="H6" s="21" t="s">
        <v>132</v>
      </c>
      <c r="I6" s="21" t="s">
        <v>162</v>
      </c>
      <c r="J6" s="28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309" t="s">
        <v>150</v>
      </c>
      <c r="B21" s="309"/>
      <c r="C21" s="309"/>
      <c r="D21" s="309"/>
      <c r="E21" s="24"/>
      <c r="F21" s="24"/>
      <c r="G21" s="24"/>
      <c r="H21" s="24"/>
      <c r="I21" s="24"/>
      <c r="J21" s="24"/>
    </row>
    <row r="23" spans="1:7" ht="12.75">
      <c r="A23" s="93" t="s">
        <v>194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Miejskiej w Szczyrku 
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11" t="s">
        <v>65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6.5">
      <c r="A2" s="311" t="s">
        <v>163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43</v>
      </c>
    </row>
    <row r="5" spans="1:11" ht="15" customHeight="1">
      <c r="A5" s="279" t="s">
        <v>66</v>
      </c>
      <c r="B5" s="279" t="s">
        <v>0</v>
      </c>
      <c r="C5" s="280" t="s">
        <v>167</v>
      </c>
      <c r="D5" s="312" t="s">
        <v>91</v>
      </c>
      <c r="E5" s="313"/>
      <c r="F5" s="313"/>
      <c r="G5" s="314"/>
      <c r="H5" s="280" t="s">
        <v>8</v>
      </c>
      <c r="I5" s="280"/>
      <c r="J5" s="280" t="s">
        <v>168</v>
      </c>
      <c r="K5" s="280" t="s">
        <v>174</v>
      </c>
    </row>
    <row r="6" spans="1:11" ht="15" customHeight="1">
      <c r="A6" s="279"/>
      <c r="B6" s="279"/>
      <c r="C6" s="280"/>
      <c r="D6" s="280" t="s">
        <v>6</v>
      </c>
      <c r="E6" s="317" t="s">
        <v>5</v>
      </c>
      <c r="F6" s="318"/>
      <c r="G6" s="319"/>
      <c r="H6" s="280" t="s">
        <v>6</v>
      </c>
      <c r="I6" s="280" t="s">
        <v>72</v>
      </c>
      <c r="J6" s="280"/>
      <c r="K6" s="280"/>
    </row>
    <row r="7" spans="1:11" ht="18" customHeight="1">
      <c r="A7" s="279"/>
      <c r="B7" s="279"/>
      <c r="C7" s="280"/>
      <c r="D7" s="280"/>
      <c r="E7" s="315" t="s">
        <v>169</v>
      </c>
      <c r="F7" s="317" t="s">
        <v>5</v>
      </c>
      <c r="G7" s="319"/>
      <c r="H7" s="280"/>
      <c r="I7" s="280"/>
      <c r="J7" s="280"/>
      <c r="K7" s="280"/>
    </row>
    <row r="8" spans="1:11" ht="42" customHeight="1">
      <c r="A8" s="279"/>
      <c r="B8" s="279"/>
      <c r="C8" s="280"/>
      <c r="D8" s="280"/>
      <c r="E8" s="316"/>
      <c r="F8" s="96" t="s">
        <v>166</v>
      </c>
      <c r="G8" s="96" t="s">
        <v>165</v>
      </c>
      <c r="H8" s="280"/>
      <c r="I8" s="280"/>
      <c r="J8" s="280"/>
      <c r="K8" s="28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1" t="s">
        <v>51</v>
      </c>
    </row>
    <row r="11" spans="1:11" ht="19.5" customHeight="1">
      <c r="A11" s="42"/>
      <c r="B11" s="43" t="s">
        <v>101</v>
      </c>
      <c r="C11" s="27"/>
      <c r="D11" s="27"/>
      <c r="E11" s="27"/>
      <c r="F11" s="27"/>
      <c r="G11" s="27"/>
      <c r="H11" s="27"/>
      <c r="I11" s="27"/>
      <c r="J11" s="27"/>
      <c r="K11" s="42"/>
    </row>
    <row r="12" spans="1:11" ht="19.5" customHeight="1">
      <c r="A12" s="42"/>
      <c r="B12" s="44" t="s">
        <v>12</v>
      </c>
      <c r="C12" s="27"/>
      <c r="D12" s="27"/>
      <c r="E12" s="27"/>
      <c r="F12" s="27"/>
      <c r="G12" s="27"/>
      <c r="H12" s="27"/>
      <c r="I12" s="27"/>
      <c r="J12" s="27"/>
      <c r="K12" s="42" t="s">
        <v>51</v>
      </c>
    </row>
    <row r="13" spans="1:11" ht="19.5" customHeight="1">
      <c r="A13" s="42"/>
      <c r="B13" s="44" t="s">
        <v>13</v>
      </c>
      <c r="C13" s="27"/>
      <c r="D13" s="27"/>
      <c r="E13" s="27"/>
      <c r="F13" s="27"/>
      <c r="G13" s="27"/>
      <c r="H13" s="27"/>
      <c r="I13" s="27"/>
      <c r="J13" s="27"/>
      <c r="K13" s="42" t="s">
        <v>51</v>
      </c>
    </row>
    <row r="14" spans="1:11" ht="19.5" customHeight="1">
      <c r="A14" s="42"/>
      <c r="B14" s="44" t="s">
        <v>14</v>
      </c>
      <c r="C14" s="27"/>
      <c r="D14" s="27"/>
      <c r="E14" s="27"/>
      <c r="F14" s="27"/>
      <c r="G14" s="27"/>
      <c r="H14" s="27"/>
      <c r="I14" s="27"/>
      <c r="J14" s="27"/>
      <c r="K14" s="42" t="s">
        <v>51</v>
      </c>
    </row>
    <row r="15" spans="1:11" ht="19.5" customHeight="1">
      <c r="A15" s="45"/>
      <c r="B15" s="46" t="s">
        <v>1</v>
      </c>
      <c r="C15" s="28"/>
      <c r="D15" s="28"/>
      <c r="E15" s="28"/>
      <c r="F15" s="28"/>
      <c r="G15" s="28"/>
      <c r="H15" s="28"/>
      <c r="I15" s="28"/>
      <c r="J15" s="28"/>
      <c r="K15" s="45" t="s">
        <v>51</v>
      </c>
    </row>
    <row r="16" spans="1:11" ht="19.5" customHeight="1">
      <c r="A16" s="41" t="s">
        <v>16</v>
      </c>
      <c r="B16" s="26" t="s">
        <v>15</v>
      </c>
      <c r="C16" s="26"/>
      <c r="D16" s="26"/>
      <c r="E16" s="26"/>
      <c r="F16" s="41" t="s">
        <v>51</v>
      </c>
      <c r="G16" s="26"/>
      <c r="H16" s="26"/>
      <c r="I16" s="26"/>
      <c r="J16" s="26"/>
      <c r="K16" s="41" t="s">
        <v>51</v>
      </c>
    </row>
    <row r="17" spans="1:11" ht="19.5" customHeight="1">
      <c r="A17" s="42"/>
      <c r="B17" s="43" t="s">
        <v>101</v>
      </c>
      <c r="C17" s="27"/>
      <c r="D17" s="27"/>
      <c r="E17" s="27"/>
      <c r="F17" s="42"/>
      <c r="G17" s="27"/>
      <c r="H17" s="27"/>
      <c r="I17" s="27"/>
      <c r="J17" s="27"/>
      <c r="K17" s="42"/>
    </row>
    <row r="18" spans="1:11" ht="19.5" customHeight="1">
      <c r="A18" s="42"/>
      <c r="B18" s="44" t="s">
        <v>12</v>
      </c>
      <c r="C18" s="27"/>
      <c r="D18" s="27"/>
      <c r="E18" s="27"/>
      <c r="F18" s="42" t="s">
        <v>51</v>
      </c>
      <c r="G18" s="27"/>
      <c r="H18" s="27"/>
      <c r="I18" s="27"/>
      <c r="J18" s="27"/>
      <c r="K18" s="42" t="s">
        <v>51</v>
      </c>
    </row>
    <row r="19" spans="1:11" ht="19.5" customHeight="1">
      <c r="A19" s="42"/>
      <c r="B19" s="44" t="s">
        <v>13</v>
      </c>
      <c r="C19" s="27"/>
      <c r="D19" s="27"/>
      <c r="E19" s="27"/>
      <c r="F19" s="42" t="s">
        <v>51</v>
      </c>
      <c r="G19" s="27"/>
      <c r="H19" s="27"/>
      <c r="I19" s="27"/>
      <c r="J19" s="27"/>
      <c r="K19" s="42" t="s">
        <v>51</v>
      </c>
    </row>
    <row r="20" spans="1:11" ht="19.5" customHeight="1">
      <c r="A20" s="42"/>
      <c r="B20" s="44" t="s">
        <v>14</v>
      </c>
      <c r="C20" s="27"/>
      <c r="D20" s="27"/>
      <c r="E20" s="27"/>
      <c r="F20" s="42" t="s">
        <v>51</v>
      </c>
      <c r="G20" s="27"/>
      <c r="H20" s="27"/>
      <c r="I20" s="27"/>
      <c r="J20" s="27"/>
      <c r="K20" s="42" t="s">
        <v>51</v>
      </c>
    </row>
    <row r="21" spans="1:11" ht="19.5" customHeight="1">
      <c r="A21" s="45"/>
      <c r="B21" s="46" t="s">
        <v>1</v>
      </c>
      <c r="C21" s="28"/>
      <c r="D21" s="28"/>
      <c r="E21" s="28"/>
      <c r="F21" s="45" t="s">
        <v>51</v>
      </c>
      <c r="G21" s="28"/>
      <c r="H21" s="28"/>
      <c r="I21" s="28"/>
      <c r="J21" s="28"/>
      <c r="K21" s="45" t="s">
        <v>51</v>
      </c>
    </row>
    <row r="22" spans="1:11" ht="19.5" customHeight="1">
      <c r="A22" s="41" t="s">
        <v>17</v>
      </c>
      <c r="B22" s="95" t="s">
        <v>164</v>
      </c>
      <c r="C22" s="26"/>
      <c r="D22" s="26"/>
      <c r="E22" s="42"/>
      <c r="F22" s="42" t="s">
        <v>51</v>
      </c>
      <c r="G22" s="42" t="s">
        <v>51</v>
      </c>
      <c r="H22" s="26"/>
      <c r="I22" s="42" t="s">
        <v>51</v>
      </c>
      <c r="J22" s="26"/>
      <c r="K22" s="26"/>
    </row>
    <row r="23" spans="1:11" ht="19.5" customHeight="1">
      <c r="A23" s="27"/>
      <c r="B23" s="43" t="s">
        <v>101</v>
      </c>
      <c r="C23" s="27"/>
      <c r="D23" s="27"/>
      <c r="E23" s="42"/>
      <c r="F23" s="42"/>
      <c r="G23" s="42"/>
      <c r="H23" s="27"/>
      <c r="I23" s="42"/>
      <c r="J23" s="27"/>
      <c r="K23" s="27"/>
    </row>
    <row r="24" spans="1:11" ht="19.5" customHeight="1">
      <c r="A24" s="27"/>
      <c r="B24" s="44" t="s">
        <v>12</v>
      </c>
      <c r="C24" s="27"/>
      <c r="D24" s="27"/>
      <c r="E24" s="42"/>
      <c r="F24" s="42" t="s">
        <v>51</v>
      </c>
      <c r="G24" s="42" t="s">
        <v>51</v>
      </c>
      <c r="H24" s="27"/>
      <c r="I24" s="42" t="s">
        <v>51</v>
      </c>
      <c r="J24" s="27"/>
      <c r="K24" s="27"/>
    </row>
    <row r="25" spans="1:11" ht="19.5" customHeight="1">
      <c r="A25" s="27"/>
      <c r="B25" s="44" t="s">
        <v>13</v>
      </c>
      <c r="C25" s="27"/>
      <c r="D25" s="27"/>
      <c r="E25" s="42"/>
      <c r="F25" s="42" t="s">
        <v>51</v>
      </c>
      <c r="G25" s="42" t="s">
        <v>51</v>
      </c>
      <c r="H25" s="27"/>
      <c r="I25" s="42" t="s">
        <v>51</v>
      </c>
      <c r="J25" s="27"/>
      <c r="K25" s="27"/>
    </row>
    <row r="26" spans="1:11" ht="19.5" customHeight="1">
      <c r="A26" s="27"/>
      <c r="B26" s="44" t="s">
        <v>14</v>
      </c>
      <c r="C26" s="27"/>
      <c r="D26" s="27"/>
      <c r="E26" s="42"/>
      <c r="F26" s="42" t="s">
        <v>51</v>
      </c>
      <c r="G26" s="42" t="s">
        <v>51</v>
      </c>
      <c r="H26" s="27"/>
      <c r="I26" s="42" t="s">
        <v>51</v>
      </c>
      <c r="J26" s="27"/>
      <c r="K26" s="27"/>
    </row>
    <row r="27" spans="1:11" ht="19.5" customHeight="1">
      <c r="A27" s="28"/>
      <c r="B27" s="46" t="s">
        <v>1</v>
      </c>
      <c r="C27" s="28"/>
      <c r="D27" s="28"/>
      <c r="E27" s="45"/>
      <c r="F27" s="45" t="s">
        <v>51</v>
      </c>
      <c r="G27" s="45" t="s">
        <v>51</v>
      </c>
      <c r="H27" s="28"/>
      <c r="I27" s="45" t="s">
        <v>51</v>
      </c>
      <c r="J27" s="28"/>
      <c r="K27" s="28"/>
    </row>
    <row r="28" spans="1:11" s="86" customFormat="1" ht="19.5" customHeight="1">
      <c r="A28" s="310" t="s">
        <v>150</v>
      </c>
      <c r="B28" s="310"/>
      <c r="C28" s="87"/>
      <c r="D28" s="87"/>
      <c r="E28" s="87"/>
      <c r="F28" s="87"/>
      <c r="G28" s="87"/>
      <c r="H28" s="87"/>
      <c r="I28" s="87"/>
      <c r="J28" s="87"/>
      <c r="K28" s="87"/>
    </row>
    <row r="29" ht="4.5" customHeight="1"/>
    <row r="30" ht="12.75" customHeight="1">
      <c r="A30" s="97" t="s">
        <v>170</v>
      </c>
    </row>
    <row r="31" ht="14.25">
      <c r="A31" s="97" t="s">
        <v>172</v>
      </c>
    </row>
    <row r="32" ht="12.75">
      <c r="A32" s="97" t="s">
        <v>173</v>
      </c>
    </row>
    <row r="33" ht="12.75">
      <c r="A33" s="97" t="s">
        <v>171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Szczyrku 
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0" t="s">
        <v>94</v>
      </c>
      <c r="B1" s="260"/>
      <c r="C1" s="260"/>
      <c r="D1" s="260"/>
      <c r="E1" s="260"/>
      <c r="F1" s="260"/>
      <c r="G1" s="260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43</v>
      </c>
    </row>
    <row r="4" spans="1:7" ht="19.5" customHeight="1">
      <c r="A4" s="279" t="s">
        <v>66</v>
      </c>
      <c r="B4" s="279" t="s">
        <v>2</v>
      </c>
      <c r="C4" s="279" t="s">
        <v>3</v>
      </c>
      <c r="D4" s="262" t="s">
        <v>156</v>
      </c>
      <c r="E4" s="280" t="s">
        <v>92</v>
      </c>
      <c r="F4" s="280" t="s">
        <v>93</v>
      </c>
      <c r="G4" s="280" t="s">
        <v>44</v>
      </c>
    </row>
    <row r="5" spans="1:7" ht="19.5" customHeight="1">
      <c r="A5" s="279"/>
      <c r="B5" s="279"/>
      <c r="C5" s="279"/>
      <c r="D5" s="263"/>
      <c r="E5" s="280"/>
      <c r="F5" s="280"/>
      <c r="G5" s="280"/>
    </row>
    <row r="6" spans="1:7" ht="19.5" customHeight="1">
      <c r="A6" s="279"/>
      <c r="B6" s="279"/>
      <c r="C6" s="279"/>
      <c r="D6" s="264"/>
      <c r="E6" s="280"/>
      <c r="F6" s="280"/>
      <c r="G6" s="28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320" t="s">
        <v>150</v>
      </c>
      <c r="B13" s="321"/>
      <c r="C13" s="321"/>
      <c r="D13" s="321"/>
      <c r="E13" s="322"/>
      <c r="F13" s="33"/>
      <c r="G13" s="33"/>
    </row>
    <row r="15" ht="12.75">
      <c r="A15" s="93" t="s">
        <v>195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Szczyrku 
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76" t="s">
        <v>198</v>
      </c>
      <c r="B1" s="276"/>
      <c r="C1" s="276"/>
      <c r="D1" s="8"/>
      <c r="E1" s="8"/>
      <c r="F1" s="8"/>
      <c r="G1" s="8"/>
      <c r="H1" s="8"/>
      <c r="I1" s="8"/>
      <c r="J1" s="8"/>
    </row>
    <row r="2" spans="1:7" ht="19.5" customHeight="1">
      <c r="A2" s="276" t="s">
        <v>123</v>
      </c>
      <c r="B2" s="276"/>
      <c r="C2" s="276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20" t="s">
        <v>66</v>
      </c>
      <c r="B5" s="20" t="s">
        <v>0</v>
      </c>
      <c r="C5" s="20" t="s">
        <v>62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10</v>
      </c>
      <c r="B6" s="50" t="s">
        <v>71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16</v>
      </c>
      <c r="B7" s="50" t="s">
        <v>9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51" t="s">
        <v>12</v>
      </c>
      <c r="B8" s="52"/>
      <c r="C8" s="51"/>
      <c r="D8" s="9"/>
      <c r="E8" s="9"/>
      <c r="F8" s="9"/>
      <c r="G8" s="9"/>
      <c r="H8" s="9"/>
      <c r="I8" s="10"/>
      <c r="J8" s="10"/>
    </row>
    <row r="9" spans="1:10" ht="19.5" customHeight="1">
      <c r="A9" s="36" t="s">
        <v>13</v>
      </c>
      <c r="B9" s="53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9" t="s">
        <v>14</v>
      </c>
      <c r="B10" s="54"/>
      <c r="C10" s="39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17</v>
      </c>
      <c r="B11" s="50" t="s">
        <v>8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4" t="s">
        <v>12</v>
      </c>
      <c r="B12" s="55" t="s">
        <v>38</v>
      </c>
      <c r="C12" s="34"/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53"/>
      <c r="C13" s="36"/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53"/>
      <c r="C14" s="36"/>
      <c r="D14" s="9"/>
      <c r="E14" s="9"/>
      <c r="F14" s="9"/>
      <c r="G14" s="9"/>
      <c r="H14" s="9"/>
      <c r="I14" s="10"/>
      <c r="J14" s="10"/>
    </row>
    <row r="15" spans="1:10" ht="19.5" customHeight="1">
      <c r="A15" s="36" t="s">
        <v>13</v>
      </c>
      <c r="B15" s="53" t="s">
        <v>41</v>
      </c>
      <c r="C15" s="36"/>
      <c r="D15" s="9"/>
      <c r="E15" s="9"/>
      <c r="F15" s="9"/>
      <c r="G15" s="9"/>
      <c r="H15" s="9"/>
      <c r="I15" s="10"/>
      <c r="J15" s="10"/>
    </row>
    <row r="16" spans="1:10" ht="15">
      <c r="A16" s="36"/>
      <c r="B16" s="56"/>
      <c r="C16" s="36"/>
      <c r="D16" s="9"/>
      <c r="E16" s="9"/>
      <c r="F16" s="9"/>
      <c r="G16" s="9"/>
      <c r="H16" s="9"/>
      <c r="I16" s="10"/>
      <c r="J16" s="10"/>
    </row>
    <row r="17" spans="1:10" ht="15" customHeight="1">
      <c r="A17" s="39"/>
      <c r="B17" s="57"/>
      <c r="C17" s="39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39</v>
      </c>
      <c r="B18" s="50" t="s">
        <v>73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2" customFormat="1" ht="12.75">
      <c r="A20" s="323" t="s">
        <v>199</v>
      </c>
      <c r="B20" s="324"/>
      <c r="C20" s="324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Szczyrku 
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76" t="s">
        <v>68</v>
      </c>
      <c r="B1" s="276"/>
      <c r="C1" s="276"/>
      <c r="D1" s="276"/>
      <c r="E1" s="276"/>
      <c r="F1" s="27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43</v>
      </c>
    </row>
    <row r="4" spans="1:6" s="1" customFormat="1" ht="19.5" customHeight="1">
      <c r="A4" s="25" t="s">
        <v>66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309" t="s">
        <v>150</v>
      </c>
      <c r="B11" s="309"/>
      <c r="C11" s="309"/>
      <c r="D11" s="309"/>
      <c r="E11" s="309"/>
      <c r="F11" s="24"/>
    </row>
    <row r="13" ht="12.75">
      <c r="A13" s="93" t="s">
        <v>197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Szczryku 
nr ...............
z dnia ..............................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selection activeCell="D37" sqref="D36:D37"/>
    </sheetView>
  </sheetViews>
  <sheetFormatPr defaultColWidth="9.00390625" defaultRowHeight="12.75"/>
  <cols>
    <col min="1" max="1" width="7.25390625" style="5" customWidth="1"/>
    <col min="2" max="2" width="8.625" style="5" customWidth="1"/>
    <col min="3" max="3" width="33.25390625" style="2" customWidth="1"/>
    <col min="4" max="4" width="12.875" style="2" customWidth="1"/>
    <col min="5" max="5" width="12.625" style="2" customWidth="1"/>
    <col min="6" max="6" width="13.125" style="2" customWidth="1"/>
    <col min="7" max="7" width="12.25390625" style="2" customWidth="1"/>
    <col min="8" max="9" width="11.25390625" style="2" customWidth="1"/>
    <col min="10" max="10" width="11.375" style="2" customWidth="1"/>
  </cols>
  <sheetData>
    <row r="1" spans="1:10" ht="18">
      <c r="A1" s="276" t="s">
        <v>339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6" ht="18">
      <c r="A2" s="4"/>
      <c r="B2" s="4"/>
      <c r="C2" s="4"/>
      <c r="D2" s="4"/>
      <c r="E2" s="4"/>
      <c r="F2" s="4"/>
    </row>
    <row r="3" spans="1:10" ht="12.75">
      <c r="A3" s="66"/>
      <c r="B3" s="66"/>
      <c r="C3" s="66"/>
      <c r="D3" s="66"/>
      <c r="E3" s="66"/>
      <c r="G3" s="18"/>
      <c r="H3" s="18"/>
      <c r="I3" s="18"/>
      <c r="J3" s="68" t="s">
        <v>60</v>
      </c>
    </row>
    <row r="4" spans="1:19" s="70" customFormat="1" ht="16.5" customHeight="1">
      <c r="A4" s="277" t="s">
        <v>2</v>
      </c>
      <c r="B4" s="277" t="s">
        <v>3</v>
      </c>
      <c r="C4" s="277" t="s">
        <v>18</v>
      </c>
      <c r="D4" s="277" t="s">
        <v>340</v>
      </c>
      <c r="E4" s="277" t="s">
        <v>101</v>
      </c>
      <c r="F4" s="277"/>
      <c r="G4" s="277"/>
      <c r="H4" s="277"/>
      <c r="I4" s="277"/>
      <c r="J4" s="277"/>
      <c r="K4" s="169"/>
      <c r="L4" s="169"/>
      <c r="M4" s="169"/>
      <c r="N4" s="169"/>
      <c r="O4" s="169"/>
      <c r="P4" s="169"/>
      <c r="Q4" s="169"/>
      <c r="R4" s="169"/>
      <c r="S4" s="169"/>
    </row>
    <row r="5" spans="1:19" s="70" customFormat="1" ht="17.25" customHeight="1">
      <c r="A5" s="277"/>
      <c r="B5" s="277"/>
      <c r="C5" s="277"/>
      <c r="D5" s="277"/>
      <c r="E5" s="277" t="s">
        <v>38</v>
      </c>
      <c r="F5" s="277" t="s">
        <v>5</v>
      </c>
      <c r="G5" s="277"/>
      <c r="H5" s="277"/>
      <c r="I5" s="277"/>
      <c r="J5" s="277" t="s">
        <v>41</v>
      </c>
      <c r="K5" s="169"/>
      <c r="L5" s="169"/>
      <c r="M5" s="169"/>
      <c r="N5" s="169"/>
      <c r="O5" s="169"/>
      <c r="P5" s="169"/>
      <c r="Q5" s="169"/>
      <c r="R5" s="169"/>
      <c r="S5" s="169"/>
    </row>
    <row r="6" spans="1:19" s="70" customFormat="1" ht="56.25" customHeight="1">
      <c r="A6" s="277"/>
      <c r="B6" s="277"/>
      <c r="C6" s="277"/>
      <c r="D6" s="277"/>
      <c r="E6" s="277"/>
      <c r="F6" s="82" t="s">
        <v>322</v>
      </c>
      <c r="G6" s="82" t="s">
        <v>120</v>
      </c>
      <c r="H6" s="82" t="s">
        <v>155</v>
      </c>
      <c r="I6" s="82" t="s">
        <v>122</v>
      </c>
      <c r="J6" s="277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169"/>
      <c r="L7" s="169"/>
      <c r="M7" s="169"/>
      <c r="N7" s="169"/>
      <c r="O7" s="169"/>
      <c r="P7" s="169"/>
      <c r="Q7" s="169"/>
      <c r="R7" s="169"/>
      <c r="S7" s="169"/>
    </row>
    <row r="8" spans="1:19" s="102" customFormat="1" ht="15.75">
      <c r="A8" s="134" t="s">
        <v>210</v>
      </c>
      <c r="B8" s="111"/>
      <c r="C8" s="101" t="s">
        <v>211</v>
      </c>
      <c r="D8" s="172">
        <f aca="true" t="shared" si="0" ref="D8:D42">E8+J8</f>
        <v>100</v>
      </c>
      <c r="E8" s="172">
        <f>E9</f>
        <v>100</v>
      </c>
      <c r="F8" s="172"/>
      <c r="G8" s="172"/>
      <c r="H8" s="172"/>
      <c r="I8" s="172"/>
      <c r="J8" s="172"/>
      <c r="K8" s="170"/>
      <c r="L8" s="170"/>
      <c r="M8" s="170"/>
      <c r="N8" s="170"/>
      <c r="O8" s="170"/>
      <c r="P8" s="170"/>
      <c r="Q8" s="170"/>
      <c r="R8" s="170"/>
      <c r="S8" s="170"/>
    </row>
    <row r="9" spans="1:19" s="70" customFormat="1" ht="15">
      <c r="A9" s="135"/>
      <c r="B9" s="112" t="s">
        <v>212</v>
      </c>
      <c r="C9" s="72" t="s">
        <v>213</v>
      </c>
      <c r="D9" s="173">
        <f t="shared" si="0"/>
        <v>100</v>
      </c>
      <c r="E9" s="173">
        <v>100</v>
      </c>
      <c r="F9" s="173"/>
      <c r="G9" s="173"/>
      <c r="H9" s="173"/>
      <c r="I9" s="173"/>
      <c r="J9" s="173"/>
      <c r="K9" s="169"/>
      <c r="L9" s="169"/>
      <c r="M9" s="169"/>
      <c r="N9" s="169"/>
      <c r="O9" s="169"/>
      <c r="P9" s="169"/>
      <c r="Q9" s="169"/>
      <c r="R9" s="169"/>
      <c r="S9" s="169"/>
    </row>
    <row r="10" spans="1:19" s="102" customFormat="1" ht="15.75">
      <c r="A10" s="136" t="s">
        <v>214</v>
      </c>
      <c r="B10" s="113"/>
      <c r="C10" s="103" t="s">
        <v>215</v>
      </c>
      <c r="D10" s="174">
        <f t="shared" si="0"/>
        <v>814000</v>
      </c>
      <c r="E10" s="174">
        <f>SUM(E11:E12)</f>
        <v>589000</v>
      </c>
      <c r="F10" s="174"/>
      <c r="G10" s="174"/>
      <c r="H10" s="174"/>
      <c r="I10" s="174"/>
      <c r="J10" s="174">
        <f>SUM(J11:J12)</f>
        <v>225000</v>
      </c>
      <c r="K10" s="170"/>
      <c r="L10" s="170"/>
      <c r="M10" s="170"/>
      <c r="N10" s="170"/>
      <c r="O10" s="170"/>
      <c r="P10" s="170"/>
      <c r="Q10" s="170"/>
      <c r="R10" s="170"/>
      <c r="S10" s="170"/>
    </row>
    <row r="11" spans="1:19" s="102" customFormat="1" ht="25.5">
      <c r="A11" s="254"/>
      <c r="B11" s="255" t="s">
        <v>448</v>
      </c>
      <c r="C11" s="256" t="s">
        <v>427</v>
      </c>
      <c r="D11" s="257">
        <f>E11+J11</f>
        <v>30000</v>
      </c>
      <c r="E11" s="257"/>
      <c r="F11" s="257"/>
      <c r="G11" s="257"/>
      <c r="H11" s="257"/>
      <c r="I11" s="257"/>
      <c r="J11" s="257">
        <v>30000</v>
      </c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s="70" customFormat="1" ht="15">
      <c r="A12" s="137"/>
      <c r="B12" s="112" t="s">
        <v>216</v>
      </c>
      <c r="C12" s="72" t="s">
        <v>217</v>
      </c>
      <c r="D12" s="173">
        <f t="shared" si="0"/>
        <v>784000</v>
      </c>
      <c r="E12" s="173">
        <v>589000</v>
      </c>
      <c r="F12" s="173"/>
      <c r="G12" s="173"/>
      <c r="H12" s="173"/>
      <c r="I12" s="173"/>
      <c r="J12" s="173">
        <v>195000</v>
      </c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s="102" customFormat="1" ht="15.75">
      <c r="A13" s="136" t="s">
        <v>218</v>
      </c>
      <c r="B13" s="113"/>
      <c r="C13" s="103" t="s">
        <v>219</v>
      </c>
      <c r="D13" s="175">
        <f t="shared" si="0"/>
        <v>46000</v>
      </c>
      <c r="E13" s="174">
        <f>E14</f>
        <v>46000</v>
      </c>
      <c r="F13" s="174"/>
      <c r="G13" s="174">
        <f>G14</f>
        <v>18000</v>
      </c>
      <c r="H13" s="174"/>
      <c r="I13" s="174"/>
      <c r="J13" s="174"/>
      <c r="K13" s="170"/>
      <c r="L13" s="170"/>
      <c r="M13" s="170"/>
      <c r="N13" s="170"/>
      <c r="O13" s="170"/>
      <c r="P13" s="170"/>
      <c r="Q13" s="170"/>
      <c r="R13" s="170"/>
      <c r="S13" s="170"/>
    </row>
    <row r="14" spans="1:19" s="70" customFormat="1" ht="15">
      <c r="A14" s="135"/>
      <c r="B14" s="112" t="s">
        <v>220</v>
      </c>
      <c r="C14" s="72" t="s">
        <v>221</v>
      </c>
      <c r="D14" s="173">
        <f t="shared" si="0"/>
        <v>46000</v>
      </c>
      <c r="E14" s="173">
        <v>46000</v>
      </c>
      <c r="F14" s="173"/>
      <c r="G14" s="173">
        <v>18000</v>
      </c>
      <c r="H14" s="173"/>
      <c r="I14" s="173"/>
      <c r="J14" s="173"/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19" s="102" customFormat="1" ht="15.75">
      <c r="A15" s="136" t="s">
        <v>222</v>
      </c>
      <c r="B15" s="113"/>
      <c r="C15" s="103" t="s">
        <v>202</v>
      </c>
      <c r="D15" s="174">
        <f t="shared" si="0"/>
        <v>230000</v>
      </c>
      <c r="E15" s="174">
        <f>SUM(E16:E17)</f>
        <v>65000</v>
      </c>
      <c r="F15" s="174"/>
      <c r="G15" s="174"/>
      <c r="H15" s="174"/>
      <c r="I15" s="174"/>
      <c r="J15" s="174">
        <f>SUM(J16:J17)</f>
        <v>165000</v>
      </c>
      <c r="K15" s="170"/>
      <c r="L15" s="170"/>
      <c r="M15" s="170"/>
      <c r="N15" s="170"/>
      <c r="O15" s="170"/>
      <c r="P15" s="170"/>
      <c r="Q15" s="170"/>
      <c r="R15" s="170"/>
      <c r="S15" s="170"/>
    </row>
    <row r="16" spans="1:19" s="70" customFormat="1" ht="15">
      <c r="A16" s="135"/>
      <c r="B16" s="112" t="s">
        <v>223</v>
      </c>
      <c r="C16" s="72" t="s">
        <v>224</v>
      </c>
      <c r="D16" s="173">
        <f t="shared" si="0"/>
        <v>10000</v>
      </c>
      <c r="E16" s="173">
        <v>10000</v>
      </c>
      <c r="F16" s="173"/>
      <c r="G16" s="173"/>
      <c r="H16" s="173"/>
      <c r="I16" s="173"/>
      <c r="J16" s="173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70" customFormat="1" ht="25.5">
      <c r="A17" s="135"/>
      <c r="B17" s="112" t="s">
        <v>225</v>
      </c>
      <c r="C17" s="72" t="s">
        <v>226</v>
      </c>
      <c r="D17" s="173">
        <f t="shared" si="0"/>
        <v>220000</v>
      </c>
      <c r="E17" s="173">
        <v>55000</v>
      </c>
      <c r="F17" s="173"/>
      <c r="G17" s="173"/>
      <c r="H17" s="173"/>
      <c r="I17" s="173"/>
      <c r="J17" s="173">
        <v>165000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s="102" customFormat="1" ht="15.75">
      <c r="A18" s="136" t="s">
        <v>227</v>
      </c>
      <c r="B18" s="113"/>
      <c r="C18" s="103" t="s">
        <v>228</v>
      </c>
      <c r="D18" s="175">
        <f t="shared" si="0"/>
        <v>45000</v>
      </c>
      <c r="E18" s="174">
        <f>SUM(E19:E20)</f>
        <v>45000</v>
      </c>
      <c r="F18" s="174"/>
      <c r="G18" s="174"/>
      <c r="H18" s="174"/>
      <c r="I18" s="174"/>
      <c r="J18" s="174"/>
      <c r="K18" s="170"/>
      <c r="L18" s="170"/>
      <c r="M18" s="170"/>
      <c r="N18" s="170"/>
      <c r="O18" s="170"/>
      <c r="P18" s="170"/>
      <c r="Q18" s="170"/>
      <c r="R18" s="170"/>
      <c r="S18" s="170"/>
    </row>
    <row r="19" spans="1:19" s="70" customFormat="1" ht="25.5">
      <c r="A19" s="138"/>
      <c r="B19" s="114" t="s">
        <v>229</v>
      </c>
      <c r="C19" s="100" t="s">
        <v>230</v>
      </c>
      <c r="D19" s="176">
        <f t="shared" si="0"/>
        <v>20000</v>
      </c>
      <c r="E19" s="176">
        <v>20000</v>
      </c>
      <c r="F19" s="176"/>
      <c r="G19" s="176"/>
      <c r="H19" s="176"/>
      <c r="I19" s="176"/>
      <c r="J19" s="176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s="70" customFormat="1" ht="25.5">
      <c r="A20" s="138"/>
      <c r="B20" s="114" t="s">
        <v>231</v>
      </c>
      <c r="C20" s="100" t="s">
        <v>232</v>
      </c>
      <c r="D20" s="176">
        <f t="shared" si="0"/>
        <v>25000</v>
      </c>
      <c r="E20" s="176">
        <v>25000</v>
      </c>
      <c r="F20" s="176"/>
      <c r="G20" s="176"/>
      <c r="H20" s="176"/>
      <c r="I20" s="176"/>
      <c r="J20" s="176"/>
      <c r="K20" s="169"/>
      <c r="L20" s="169"/>
      <c r="M20" s="169"/>
      <c r="N20" s="169"/>
      <c r="O20" s="169"/>
      <c r="P20" s="169"/>
      <c r="Q20" s="169"/>
      <c r="R20" s="169"/>
      <c r="S20" s="169"/>
    </row>
    <row r="21" spans="1:19" s="102" customFormat="1" ht="15.75">
      <c r="A21" s="139" t="s">
        <v>233</v>
      </c>
      <c r="B21" s="115"/>
      <c r="C21" s="104" t="s">
        <v>234</v>
      </c>
      <c r="D21" s="177">
        <f t="shared" si="0"/>
        <v>2193010</v>
      </c>
      <c r="E21" s="177">
        <f>SUM(E22:E25)</f>
        <v>2083010</v>
      </c>
      <c r="F21" s="177">
        <f>SUM(F22:F25)</f>
        <v>1578510</v>
      </c>
      <c r="G21" s="177"/>
      <c r="H21" s="177"/>
      <c r="I21" s="177"/>
      <c r="J21" s="177">
        <f>SUM(J22:J25)</f>
        <v>110000</v>
      </c>
      <c r="K21" s="170"/>
      <c r="L21" s="170"/>
      <c r="M21" s="170"/>
      <c r="N21" s="170"/>
      <c r="O21" s="170"/>
      <c r="P21" s="170"/>
      <c r="Q21" s="170"/>
      <c r="R21" s="170"/>
      <c r="S21" s="170"/>
    </row>
    <row r="22" spans="1:19" s="70" customFormat="1" ht="16.5" customHeight="1">
      <c r="A22" s="138"/>
      <c r="B22" s="114" t="s">
        <v>235</v>
      </c>
      <c r="C22" s="100" t="s">
        <v>385</v>
      </c>
      <c r="D22" s="176">
        <f t="shared" si="0"/>
        <v>52125</v>
      </c>
      <c r="E22" s="176">
        <v>52125</v>
      </c>
      <c r="F22" s="176">
        <v>52125</v>
      </c>
      <c r="G22" s="176"/>
      <c r="H22" s="176"/>
      <c r="I22" s="176"/>
      <c r="J22" s="176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1:19" s="70" customFormat="1" ht="15">
      <c r="A23" s="138"/>
      <c r="B23" s="114" t="s">
        <v>236</v>
      </c>
      <c r="C23" s="100" t="s">
        <v>237</v>
      </c>
      <c r="D23" s="176">
        <f t="shared" si="0"/>
        <v>95000</v>
      </c>
      <c r="E23" s="176">
        <v>95000</v>
      </c>
      <c r="F23" s="176"/>
      <c r="G23" s="176"/>
      <c r="H23" s="176"/>
      <c r="I23" s="176"/>
      <c r="J23" s="176"/>
      <c r="K23" s="169"/>
      <c r="L23" s="169"/>
      <c r="M23" s="169"/>
      <c r="N23" s="169"/>
      <c r="O23" s="169"/>
      <c r="P23" s="169"/>
      <c r="Q23" s="169"/>
      <c r="R23" s="169"/>
      <c r="S23" s="169"/>
    </row>
    <row r="24" spans="1:19" s="70" customFormat="1" ht="15">
      <c r="A24" s="138"/>
      <c r="B24" s="114" t="s">
        <v>238</v>
      </c>
      <c r="C24" s="100" t="s">
        <v>239</v>
      </c>
      <c r="D24" s="176">
        <f t="shared" si="0"/>
        <v>2044385</v>
      </c>
      <c r="E24" s="176">
        <v>1934385</v>
      </c>
      <c r="F24" s="176">
        <v>1526385</v>
      </c>
      <c r="G24" s="176"/>
      <c r="H24" s="176"/>
      <c r="I24" s="176"/>
      <c r="J24" s="176">
        <v>110000</v>
      </c>
      <c r="K24" s="169"/>
      <c r="L24" s="169"/>
      <c r="M24" s="169"/>
      <c r="N24" s="169"/>
      <c r="O24" s="169"/>
      <c r="P24" s="169"/>
      <c r="Q24" s="169"/>
      <c r="R24" s="169"/>
      <c r="S24" s="169"/>
    </row>
    <row r="25" spans="1:19" s="70" customFormat="1" ht="15">
      <c r="A25" s="138"/>
      <c r="B25" s="114" t="s">
        <v>240</v>
      </c>
      <c r="C25" s="100" t="s">
        <v>221</v>
      </c>
      <c r="D25" s="176">
        <f t="shared" si="0"/>
        <v>1500</v>
      </c>
      <c r="E25" s="176">
        <v>1500</v>
      </c>
      <c r="F25" s="176"/>
      <c r="G25" s="176"/>
      <c r="H25" s="176"/>
      <c r="I25" s="176"/>
      <c r="J25" s="176"/>
      <c r="K25" s="169"/>
      <c r="L25" s="169"/>
      <c r="M25" s="169"/>
      <c r="N25" s="169"/>
      <c r="O25" s="169"/>
      <c r="P25" s="169"/>
      <c r="Q25" s="169"/>
      <c r="R25" s="169"/>
      <c r="S25" s="169"/>
    </row>
    <row r="26" spans="1:19" s="102" customFormat="1" ht="51">
      <c r="A26" s="139" t="s">
        <v>241</v>
      </c>
      <c r="B26" s="115"/>
      <c r="C26" s="104" t="s">
        <v>204</v>
      </c>
      <c r="D26" s="177">
        <f t="shared" si="0"/>
        <v>1350</v>
      </c>
      <c r="E26" s="177">
        <f>E27</f>
        <v>1350</v>
      </c>
      <c r="F26" s="177">
        <f>F27</f>
        <v>435</v>
      </c>
      <c r="G26" s="177"/>
      <c r="H26" s="177"/>
      <c r="I26" s="177"/>
      <c r="J26" s="177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19" s="70" customFormat="1" ht="38.25">
      <c r="A27" s="138"/>
      <c r="B27" s="114" t="s">
        <v>242</v>
      </c>
      <c r="C27" s="100" t="s">
        <v>243</v>
      </c>
      <c r="D27" s="176">
        <f t="shared" si="0"/>
        <v>1350</v>
      </c>
      <c r="E27" s="176">
        <v>1350</v>
      </c>
      <c r="F27" s="176">
        <v>435</v>
      </c>
      <c r="G27" s="176"/>
      <c r="H27" s="176"/>
      <c r="I27" s="176"/>
      <c r="J27" s="176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s="102" customFormat="1" ht="25.5">
      <c r="A28" s="139" t="s">
        <v>244</v>
      </c>
      <c r="B28" s="115"/>
      <c r="C28" s="104" t="s">
        <v>245</v>
      </c>
      <c r="D28" s="177">
        <f t="shared" si="0"/>
        <v>65244</v>
      </c>
      <c r="E28" s="177">
        <f>SUM(E29:E30)</f>
        <v>65244</v>
      </c>
      <c r="F28" s="177">
        <f>SUM(F29:F30)</f>
        <v>22924</v>
      </c>
      <c r="G28" s="177">
        <f>SUM(G29:G30)</f>
        <v>1000</v>
      </c>
      <c r="H28" s="177"/>
      <c r="I28" s="177"/>
      <c r="J28" s="177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1:19" s="70" customFormat="1" ht="15">
      <c r="A29" s="138"/>
      <c r="B29" s="114" t="s">
        <v>246</v>
      </c>
      <c r="C29" s="100" t="s">
        <v>247</v>
      </c>
      <c r="D29" s="176">
        <f t="shared" si="0"/>
        <v>50000</v>
      </c>
      <c r="E29" s="176">
        <v>50000</v>
      </c>
      <c r="F29" s="176">
        <v>7680</v>
      </c>
      <c r="G29" s="176">
        <v>1000</v>
      </c>
      <c r="H29" s="176"/>
      <c r="I29" s="176"/>
      <c r="J29" s="176"/>
      <c r="K29" s="169"/>
      <c r="L29" s="169"/>
      <c r="M29" s="169"/>
      <c r="N29" s="169"/>
      <c r="O29" s="169"/>
      <c r="P29" s="169"/>
      <c r="Q29" s="169"/>
      <c r="R29" s="169"/>
      <c r="S29" s="169"/>
    </row>
    <row r="30" spans="1:19" s="70" customFormat="1" ht="15">
      <c r="A30" s="138"/>
      <c r="B30" s="114" t="s">
        <v>248</v>
      </c>
      <c r="C30" s="100" t="s">
        <v>249</v>
      </c>
      <c r="D30" s="176">
        <f t="shared" si="0"/>
        <v>15244</v>
      </c>
      <c r="E30" s="176">
        <v>15244</v>
      </c>
      <c r="F30" s="176">
        <v>15244</v>
      </c>
      <c r="G30" s="176"/>
      <c r="H30" s="176"/>
      <c r="I30" s="176"/>
      <c r="J30" s="176"/>
      <c r="K30" s="169"/>
      <c r="L30" s="169"/>
      <c r="M30" s="169"/>
      <c r="N30" s="169"/>
      <c r="O30" s="169"/>
      <c r="P30" s="169"/>
      <c r="Q30" s="169"/>
      <c r="R30" s="169"/>
      <c r="S30" s="169"/>
    </row>
    <row r="31" spans="1:19" s="102" customFormat="1" ht="76.5" customHeight="1">
      <c r="A31" s="139" t="s">
        <v>250</v>
      </c>
      <c r="B31" s="115"/>
      <c r="C31" s="104" t="s">
        <v>206</v>
      </c>
      <c r="D31" s="177">
        <f t="shared" si="0"/>
        <v>120000</v>
      </c>
      <c r="E31" s="177">
        <f>E32</f>
        <v>120000</v>
      </c>
      <c r="F31" s="177">
        <f>F32</f>
        <v>5000</v>
      </c>
      <c r="G31" s="177"/>
      <c r="H31" s="177"/>
      <c r="I31" s="177"/>
      <c r="J31" s="177"/>
      <c r="K31" s="170"/>
      <c r="L31" s="170"/>
      <c r="M31" s="170"/>
      <c r="N31" s="170"/>
      <c r="O31" s="170"/>
      <c r="P31" s="170"/>
      <c r="Q31" s="170"/>
      <c r="R31" s="170"/>
      <c r="S31" s="170"/>
    </row>
    <row r="32" spans="1:19" s="125" customFormat="1" ht="38.25">
      <c r="A32" s="140"/>
      <c r="B32" s="123" t="s">
        <v>328</v>
      </c>
      <c r="C32" s="124" t="s">
        <v>329</v>
      </c>
      <c r="D32" s="178">
        <f t="shared" si="0"/>
        <v>120000</v>
      </c>
      <c r="E32" s="178">
        <v>120000</v>
      </c>
      <c r="F32" s="178">
        <v>5000</v>
      </c>
      <c r="G32" s="178"/>
      <c r="H32" s="178"/>
      <c r="I32" s="178"/>
      <c r="J32" s="178"/>
      <c r="K32" s="169"/>
      <c r="L32" s="169"/>
      <c r="M32" s="169"/>
      <c r="N32" s="169"/>
      <c r="O32" s="169"/>
      <c r="P32" s="169"/>
      <c r="Q32" s="169"/>
      <c r="R32" s="169"/>
      <c r="S32" s="169"/>
    </row>
    <row r="33" spans="1:19" s="102" customFormat="1" ht="15.75">
      <c r="A33" s="139" t="s">
        <v>336</v>
      </c>
      <c r="B33" s="115"/>
      <c r="C33" s="104" t="s">
        <v>337</v>
      </c>
      <c r="D33" s="177">
        <f t="shared" si="0"/>
        <v>120000</v>
      </c>
      <c r="E33" s="177">
        <f>E34</f>
        <v>120000</v>
      </c>
      <c r="F33" s="177"/>
      <c r="G33" s="177"/>
      <c r="H33" s="177">
        <f>H34</f>
        <v>120000</v>
      </c>
      <c r="I33" s="177"/>
      <c r="J33" s="177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1:19" s="125" customFormat="1" ht="38.25">
      <c r="A34" s="140"/>
      <c r="B34" s="123" t="s">
        <v>450</v>
      </c>
      <c r="C34" s="124" t="s">
        <v>451</v>
      </c>
      <c r="D34" s="178">
        <f>E34+J34</f>
        <v>120000</v>
      </c>
      <c r="E34" s="178">
        <v>120000</v>
      </c>
      <c r="F34" s="178"/>
      <c r="G34" s="178"/>
      <c r="H34" s="178">
        <v>120000</v>
      </c>
      <c r="I34" s="178"/>
      <c r="J34" s="178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s="102" customFormat="1" ht="15.75">
      <c r="A35" s="139" t="s">
        <v>251</v>
      </c>
      <c r="B35" s="115"/>
      <c r="C35" s="104" t="s">
        <v>207</v>
      </c>
      <c r="D35" s="177">
        <f t="shared" si="0"/>
        <v>330000</v>
      </c>
      <c r="E35" s="177">
        <f>E36</f>
        <v>330000</v>
      </c>
      <c r="F35" s="177"/>
      <c r="G35" s="177"/>
      <c r="H35" s="177"/>
      <c r="I35" s="177"/>
      <c r="J35" s="177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1:19" s="70" customFormat="1" ht="15">
      <c r="A36" s="138"/>
      <c r="B36" s="114" t="s">
        <v>252</v>
      </c>
      <c r="C36" s="100" t="s">
        <v>253</v>
      </c>
      <c r="D36" s="176">
        <f t="shared" si="0"/>
        <v>330000</v>
      </c>
      <c r="E36" s="176">
        <v>330000</v>
      </c>
      <c r="F36" s="176"/>
      <c r="G36" s="176"/>
      <c r="H36" s="176"/>
      <c r="I36" s="176"/>
      <c r="J36" s="176"/>
      <c r="K36" s="169"/>
      <c r="L36" s="169"/>
      <c r="M36" s="169"/>
      <c r="N36" s="169"/>
      <c r="O36" s="169"/>
      <c r="P36" s="169"/>
      <c r="Q36" s="169"/>
      <c r="R36" s="169"/>
      <c r="S36" s="169"/>
    </row>
    <row r="37" spans="1:19" s="70" customFormat="1" ht="25.5">
      <c r="A37" s="138"/>
      <c r="B37" s="114"/>
      <c r="C37" s="100" t="s">
        <v>446</v>
      </c>
      <c r="D37" s="176">
        <v>150000</v>
      </c>
      <c r="E37" s="176">
        <v>150000</v>
      </c>
      <c r="F37" s="176"/>
      <c r="G37" s="176"/>
      <c r="H37" s="176"/>
      <c r="I37" s="176"/>
      <c r="J37" s="176"/>
      <c r="K37" s="169"/>
      <c r="L37" s="169"/>
      <c r="M37" s="169"/>
      <c r="N37" s="169"/>
      <c r="O37" s="169"/>
      <c r="P37" s="169"/>
      <c r="Q37" s="169"/>
      <c r="R37" s="169"/>
      <c r="S37" s="169"/>
    </row>
    <row r="38" spans="1:19" s="70" customFormat="1" ht="15">
      <c r="A38" s="138"/>
      <c r="B38" s="114"/>
      <c r="C38" s="100" t="s">
        <v>447</v>
      </c>
      <c r="D38" s="176">
        <v>180000</v>
      </c>
      <c r="E38" s="176">
        <v>180000</v>
      </c>
      <c r="F38" s="176"/>
      <c r="G38" s="176"/>
      <c r="H38" s="176"/>
      <c r="I38" s="176"/>
      <c r="J38" s="176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s="102" customFormat="1" ht="15.75">
      <c r="A39" s="139" t="s">
        <v>254</v>
      </c>
      <c r="B39" s="115"/>
      <c r="C39" s="104" t="s">
        <v>208</v>
      </c>
      <c r="D39" s="177">
        <f t="shared" si="0"/>
        <v>4387579</v>
      </c>
      <c r="E39" s="177">
        <f>SUM(E40:E45)</f>
        <v>3425607</v>
      </c>
      <c r="F39" s="177">
        <f>SUM(F40:F45)</f>
        <v>2947017</v>
      </c>
      <c r="G39" s="177"/>
      <c r="H39" s="177"/>
      <c r="I39" s="177"/>
      <c r="J39" s="177">
        <f>SUM(J40:J45)</f>
        <v>961972</v>
      </c>
      <c r="K39" s="170"/>
      <c r="L39" s="170"/>
      <c r="M39" s="170"/>
      <c r="N39" s="170"/>
      <c r="O39" s="170"/>
      <c r="P39" s="170"/>
      <c r="Q39" s="170"/>
      <c r="R39" s="170"/>
      <c r="S39" s="170"/>
    </row>
    <row r="40" spans="1:19" s="70" customFormat="1" ht="15">
      <c r="A40" s="138"/>
      <c r="B40" s="114" t="s">
        <v>255</v>
      </c>
      <c r="C40" s="100" t="s">
        <v>256</v>
      </c>
      <c r="D40" s="176">
        <f t="shared" si="0"/>
        <v>2991323</v>
      </c>
      <c r="E40" s="176">
        <v>2029351</v>
      </c>
      <c r="F40" s="176">
        <v>1723118</v>
      </c>
      <c r="G40" s="176"/>
      <c r="H40" s="176"/>
      <c r="I40" s="176"/>
      <c r="J40" s="176">
        <v>961972</v>
      </c>
      <c r="K40" s="169"/>
      <c r="L40" s="169"/>
      <c r="M40" s="169"/>
      <c r="N40" s="169"/>
      <c r="O40" s="169"/>
      <c r="P40" s="169"/>
      <c r="Q40" s="169"/>
      <c r="R40" s="169"/>
      <c r="S40" s="169"/>
    </row>
    <row r="41" spans="1:19" s="70" customFormat="1" ht="15">
      <c r="A41" s="138"/>
      <c r="B41" s="114" t="s">
        <v>257</v>
      </c>
      <c r="C41" s="100" t="s">
        <v>258</v>
      </c>
      <c r="D41" s="176">
        <f t="shared" si="0"/>
        <v>432567</v>
      </c>
      <c r="E41" s="176">
        <v>432567</v>
      </c>
      <c r="F41" s="176">
        <v>355334</v>
      </c>
      <c r="G41" s="176"/>
      <c r="H41" s="176"/>
      <c r="I41" s="176"/>
      <c r="J41" s="176"/>
      <c r="K41" s="169"/>
      <c r="L41" s="169"/>
      <c r="M41" s="169"/>
      <c r="N41" s="169"/>
      <c r="O41" s="169"/>
      <c r="P41" s="169"/>
      <c r="Q41" s="169"/>
      <c r="R41" s="169"/>
      <c r="S41" s="169"/>
    </row>
    <row r="42" spans="1:19" s="70" customFormat="1" ht="15">
      <c r="A42" s="138"/>
      <c r="B42" s="114" t="s">
        <v>259</v>
      </c>
      <c r="C42" s="100" t="s">
        <v>260</v>
      </c>
      <c r="D42" s="176">
        <f t="shared" si="0"/>
        <v>822360</v>
      </c>
      <c r="E42" s="176">
        <v>822360</v>
      </c>
      <c r="F42" s="176">
        <v>822360</v>
      </c>
      <c r="G42" s="176"/>
      <c r="H42" s="176"/>
      <c r="I42" s="176"/>
      <c r="J42" s="176"/>
      <c r="K42" s="169"/>
      <c r="L42" s="169"/>
      <c r="M42" s="169"/>
      <c r="N42" s="169"/>
      <c r="O42" s="169"/>
      <c r="P42" s="169"/>
      <c r="Q42" s="169"/>
      <c r="R42" s="169"/>
      <c r="S42" s="169"/>
    </row>
    <row r="43" spans="1:19" s="70" customFormat="1" ht="15">
      <c r="A43" s="138"/>
      <c r="B43" s="114" t="s">
        <v>261</v>
      </c>
      <c r="C43" s="100" t="s">
        <v>262</v>
      </c>
      <c r="D43" s="176">
        <f aca="true" t="shared" si="1" ref="D43:D76">E43+J43</f>
        <v>98791</v>
      </c>
      <c r="E43" s="176">
        <v>98791</v>
      </c>
      <c r="F43" s="176">
        <v>39360</v>
      </c>
      <c r="G43" s="176"/>
      <c r="H43" s="176"/>
      <c r="I43" s="176"/>
      <c r="J43" s="176"/>
      <c r="K43" s="169"/>
      <c r="L43" s="169"/>
      <c r="M43" s="169"/>
      <c r="N43" s="169"/>
      <c r="O43" s="169"/>
      <c r="P43" s="169"/>
      <c r="Q43" s="169"/>
      <c r="R43" s="169"/>
      <c r="S43" s="169"/>
    </row>
    <row r="44" spans="1:19" s="70" customFormat="1" ht="24" customHeight="1">
      <c r="A44" s="138"/>
      <c r="B44" s="114" t="s">
        <v>263</v>
      </c>
      <c r="C44" s="100" t="s">
        <v>264</v>
      </c>
      <c r="D44" s="176">
        <f t="shared" si="1"/>
        <v>19401</v>
      </c>
      <c r="E44" s="176">
        <v>19401</v>
      </c>
      <c r="F44" s="176">
        <v>6845</v>
      </c>
      <c r="G44" s="176"/>
      <c r="H44" s="176"/>
      <c r="I44" s="176"/>
      <c r="J44" s="176"/>
      <c r="K44" s="169"/>
      <c r="L44" s="169"/>
      <c r="M44" s="169"/>
      <c r="N44" s="169"/>
      <c r="O44" s="169"/>
      <c r="P44" s="169"/>
      <c r="Q44" s="169"/>
      <c r="R44" s="169"/>
      <c r="S44" s="169"/>
    </row>
    <row r="45" spans="1:19" s="70" customFormat="1" ht="15">
      <c r="A45" s="138"/>
      <c r="B45" s="114" t="s">
        <v>265</v>
      </c>
      <c r="C45" s="100" t="s">
        <v>221</v>
      </c>
      <c r="D45" s="176">
        <f t="shared" si="1"/>
        <v>23137</v>
      </c>
      <c r="E45" s="176">
        <v>23137</v>
      </c>
      <c r="F45" s="176"/>
      <c r="G45" s="176"/>
      <c r="H45" s="176"/>
      <c r="I45" s="176"/>
      <c r="J45" s="176"/>
      <c r="K45" s="169"/>
      <c r="L45" s="169"/>
      <c r="M45" s="169"/>
      <c r="N45" s="169"/>
      <c r="O45" s="169"/>
      <c r="P45" s="169"/>
      <c r="Q45" s="169"/>
      <c r="R45" s="169"/>
      <c r="S45" s="169"/>
    </row>
    <row r="46" spans="1:19" s="102" customFormat="1" ht="15.75">
      <c r="A46" s="139" t="s">
        <v>266</v>
      </c>
      <c r="B46" s="115"/>
      <c r="C46" s="104" t="s">
        <v>267</v>
      </c>
      <c r="D46" s="177">
        <f t="shared" si="1"/>
        <v>346000</v>
      </c>
      <c r="E46" s="177">
        <f>SUM(E47:E49)</f>
        <v>346000</v>
      </c>
      <c r="F46" s="177">
        <f>SUM(F47:F49)</f>
        <v>80000</v>
      </c>
      <c r="G46" s="177">
        <f>SUM(G47:G49)</f>
        <v>87000</v>
      </c>
      <c r="H46" s="177"/>
      <c r="I46" s="177"/>
      <c r="J46" s="177"/>
      <c r="K46" s="170"/>
      <c r="L46" s="170"/>
      <c r="M46" s="170"/>
      <c r="N46" s="170"/>
      <c r="O46" s="170"/>
      <c r="P46" s="170"/>
      <c r="Q46" s="170"/>
      <c r="R46" s="170"/>
      <c r="S46" s="170"/>
    </row>
    <row r="47" spans="1:19" s="70" customFormat="1" ht="15">
      <c r="A47" s="138"/>
      <c r="B47" s="114" t="s">
        <v>268</v>
      </c>
      <c r="C47" s="100" t="s">
        <v>386</v>
      </c>
      <c r="D47" s="176">
        <f t="shared" si="1"/>
        <v>30000</v>
      </c>
      <c r="E47" s="176">
        <v>30000</v>
      </c>
      <c r="F47" s="176"/>
      <c r="G47" s="176"/>
      <c r="H47" s="176"/>
      <c r="I47" s="176"/>
      <c r="J47" s="176"/>
      <c r="K47" s="169"/>
      <c r="L47" s="169"/>
      <c r="M47" s="169"/>
      <c r="N47" s="169"/>
      <c r="O47" s="169"/>
      <c r="P47" s="169"/>
      <c r="Q47" s="169"/>
      <c r="R47" s="169"/>
      <c r="S47" s="169"/>
    </row>
    <row r="48" spans="1:19" s="70" customFormat="1" ht="15">
      <c r="A48" s="138"/>
      <c r="B48" s="114" t="s">
        <v>269</v>
      </c>
      <c r="C48" s="100" t="s">
        <v>270</v>
      </c>
      <c r="D48" s="176">
        <f t="shared" si="1"/>
        <v>310000</v>
      </c>
      <c r="E48" s="176">
        <v>310000</v>
      </c>
      <c r="F48" s="176">
        <v>80000</v>
      </c>
      <c r="G48" s="176">
        <v>87000</v>
      </c>
      <c r="H48" s="176"/>
      <c r="I48" s="176"/>
      <c r="J48" s="176"/>
      <c r="K48" s="169"/>
      <c r="L48" s="169"/>
      <c r="M48" s="169"/>
      <c r="N48" s="169"/>
      <c r="O48" s="169"/>
      <c r="P48" s="169"/>
      <c r="Q48" s="169"/>
      <c r="R48" s="169"/>
      <c r="S48" s="169"/>
    </row>
    <row r="49" spans="1:19" s="70" customFormat="1" ht="15">
      <c r="A49" s="138"/>
      <c r="B49" s="114" t="s">
        <v>271</v>
      </c>
      <c r="C49" s="100" t="s">
        <v>272</v>
      </c>
      <c r="D49" s="176">
        <f t="shared" si="1"/>
        <v>6000</v>
      </c>
      <c r="E49" s="176">
        <v>6000</v>
      </c>
      <c r="F49" s="176"/>
      <c r="G49" s="176"/>
      <c r="H49" s="176"/>
      <c r="I49" s="176"/>
      <c r="J49" s="176"/>
      <c r="K49" s="169"/>
      <c r="L49" s="169"/>
      <c r="M49" s="169"/>
      <c r="N49" s="169"/>
      <c r="O49" s="169"/>
      <c r="P49" s="169"/>
      <c r="Q49" s="169"/>
      <c r="R49" s="169"/>
      <c r="S49" s="169"/>
    </row>
    <row r="50" spans="1:19" s="102" customFormat="1" ht="15.75">
      <c r="A50" s="139" t="s">
        <v>273</v>
      </c>
      <c r="B50" s="115"/>
      <c r="C50" s="104" t="s">
        <v>209</v>
      </c>
      <c r="D50" s="177">
        <f t="shared" si="1"/>
        <v>2133170</v>
      </c>
      <c r="E50" s="177">
        <f>SUM(E51:E60)</f>
        <v>2133170</v>
      </c>
      <c r="F50" s="177">
        <f>SUM(F51:F60)</f>
        <v>294795</v>
      </c>
      <c r="G50" s="177"/>
      <c r="H50" s="177"/>
      <c r="I50" s="177"/>
      <c r="J50" s="177"/>
      <c r="K50" s="170"/>
      <c r="L50" s="170"/>
      <c r="M50" s="170"/>
      <c r="N50" s="170"/>
      <c r="O50" s="170"/>
      <c r="P50" s="170"/>
      <c r="Q50" s="170"/>
      <c r="R50" s="170"/>
      <c r="S50" s="170"/>
    </row>
    <row r="51" spans="1:19" s="70" customFormat="1" ht="15">
      <c r="A51" s="138"/>
      <c r="B51" s="114" t="s">
        <v>274</v>
      </c>
      <c r="C51" s="100" t="s">
        <v>275</v>
      </c>
      <c r="D51" s="176">
        <f t="shared" si="1"/>
        <v>23000</v>
      </c>
      <c r="E51" s="176">
        <v>23000</v>
      </c>
      <c r="F51" s="176"/>
      <c r="G51" s="176"/>
      <c r="H51" s="176"/>
      <c r="I51" s="176"/>
      <c r="J51" s="176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s="70" customFormat="1" ht="51">
      <c r="A52" s="138"/>
      <c r="B52" s="114" t="s">
        <v>276</v>
      </c>
      <c r="C52" s="100" t="s">
        <v>325</v>
      </c>
      <c r="D52" s="176">
        <f t="shared" si="1"/>
        <v>1546120</v>
      </c>
      <c r="E52" s="176">
        <v>1546120</v>
      </c>
      <c r="F52" s="176">
        <v>56384</v>
      </c>
      <c r="G52" s="176"/>
      <c r="H52" s="176"/>
      <c r="I52" s="176"/>
      <c r="J52" s="176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s="70" customFormat="1" ht="63.75">
      <c r="A53" s="138"/>
      <c r="B53" s="114" t="s">
        <v>277</v>
      </c>
      <c r="C53" s="100" t="s">
        <v>278</v>
      </c>
      <c r="D53" s="176">
        <f t="shared" si="1"/>
        <v>6000</v>
      </c>
      <c r="E53" s="176">
        <v>6000</v>
      </c>
      <c r="F53" s="176"/>
      <c r="G53" s="176"/>
      <c r="H53" s="176"/>
      <c r="I53" s="176"/>
      <c r="J53" s="176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s="70" customFormat="1" ht="38.25">
      <c r="A54" s="138"/>
      <c r="B54" s="114" t="s">
        <v>279</v>
      </c>
      <c r="C54" s="100" t="s">
        <v>280</v>
      </c>
      <c r="D54" s="176">
        <f t="shared" si="1"/>
        <v>102819</v>
      </c>
      <c r="E54" s="176">
        <v>102819</v>
      </c>
      <c r="F54" s="176"/>
      <c r="G54" s="176"/>
      <c r="H54" s="176"/>
      <c r="I54" s="176"/>
      <c r="J54" s="176"/>
      <c r="K54" s="169"/>
      <c r="L54" s="169"/>
      <c r="M54" s="169"/>
      <c r="N54" s="169"/>
      <c r="O54" s="169"/>
      <c r="P54" s="169"/>
      <c r="Q54" s="169"/>
      <c r="R54" s="169"/>
      <c r="S54" s="169"/>
    </row>
    <row r="55" spans="1:19" s="70" customFormat="1" ht="38.25">
      <c r="A55" s="138"/>
      <c r="B55" s="114" t="s">
        <v>279</v>
      </c>
      <c r="C55" s="100" t="s">
        <v>335</v>
      </c>
      <c r="D55" s="176">
        <f t="shared" si="1"/>
        <v>118548</v>
      </c>
      <c r="E55" s="176">
        <v>118548</v>
      </c>
      <c r="F55" s="176"/>
      <c r="G55" s="176"/>
      <c r="H55" s="176"/>
      <c r="I55" s="176"/>
      <c r="J55" s="176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s="70" customFormat="1" ht="15">
      <c r="A56" s="138"/>
      <c r="B56" s="114" t="s">
        <v>282</v>
      </c>
      <c r="C56" s="100" t="s">
        <v>281</v>
      </c>
      <c r="D56" s="176">
        <f t="shared" si="1"/>
        <v>500</v>
      </c>
      <c r="E56" s="176">
        <v>500</v>
      </c>
      <c r="F56" s="176"/>
      <c r="G56" s="176"/>
      <c r="H56" s="176"/>
      <c r="I56" s="176"/>
      <c r="J56" s="176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s="70" customFormat="1" ht="15">
      <c r="A57" s="138"/>
      <c r="B57" s="114" t="s">
        <v>283</v>
      </c>
      <c r="C57" s="100" t="s">
        <v>284</v>
      </c>
      <c r="D57" s="176">
        <f t="shared" si="1"/>
        <v>285037</v>
      </c>
      <c r="E57" s="176">
        <v>285037</v>
      </c>
      <c r="F57" s="176">
        <v>238411</v>
      </c>
      <c r="G57" s="176"/>
      <c r="H57" s="176"/>
      <c r="I57" s="176"/>
      <c r="J57" s="176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s="70" customFormat="1" ht="25.5">
      <c r="A58" s="138"/>
      <c r="B58" s="114" t="s">
        <v>285</v>
      </c>
      <c r="C58" s="100" t="s">
        <v>320</v>
      </c>
      <c r="D58" s="176">
        <f t="shared" si="1"/>
        <v>7000</v>
      </c>
      <c r="E58" s="176">
        <v>7000</v>
      </c>
      <c r="F58" s="176"/>
      <c r="G58" s="176"/>
      <c r="H58" s="176"/>
      <c r="I58" s="176"/>
      <c r="J58" s="176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s="70" customFormat="1" ht="25.5">
      <c r="A59" s="138"/>
      <c r="B59" s="114" t="s">
        <v>285</v>
      </c>
      <c r="C59" s="100" t="s">
        <v>334</v>
      </c>
      <c r="D59" s="176">
        <f t="shared" si="1"/>
        <v>12960</v>
      </c>
      <c r="E59" s="176">
        <v>12960</v>
      </c>
      <c r="F59" s="176"/>
      <c r="G59" s="176"/>
      <c r="H59" s="176"/>
      <c r="I59" s="176"/>
      <c r="J59" s="176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s="70" customFormat="1" ht="15">
      <c r="A60" s="138"/>
      <c r="B60" s="114" t="s">
        <v>286</v>
      </c>
      <c r="C60" s="100" t="s">
        <v>221</v>
      </c>
      <c r="D60" s="176">
        <f t="shared" si="1"/>
        <v>31186</v>
      </c>
      <c r="E60" s="176">
        <v>31186</v>
      </c>
      <c r="F60" s="176"/>
      <c r="G60" s="176"/>
      <c r="H60" s="176"/>
      <c r="I60" s="176"/>
      <c r="J60" s="176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s="102" customFormat="1" ht="25.5">
      <c r="A61" s="139" t="s">
        <v>287</v>
      </c>
      <c r="B61" s="115"/>
      <c r="C61" s="104" t="s">
        <v>288</v>
      </c>
      <c r="D61" s="177">
        <f t="shared" si="1"/>
        <v>74569</v>
      </c>
      <c r="E61" s="177">
        <f>SUM(E62:E63)</f>
        <v>74569</v>
      </c>
      <c r="F61" s="177">
        <f>SUM(F62:F63)</f>
        <v>59359</v>
      </c>
      <c r="G61" s="177"/>
      <c r="H61" s="177"/>
      <c r="I61" s="177"/>
      <c r="J61" s="177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1:19" s="70" customFormat="1" ht="15">
      <c r="A62" s="138"/>
      <c r="B62" s="114" t="s">
        <v>289</v>
      </c>
      <c r="C62" s="100" t="s">
        <v>290</v>
      </c>
      <c r="D62" s="176">
        <f t="shared" si="1"/>
        <v>64569</v>
      </c>
      <c r="E62" s="176">
        <v>64569</v>
      </c>
      <c r="F62" s="176">
        <v>59359</v>
      </c>
      <c r="G62" s="176"/>
      <c r="H62" s="176"/>
      <c r="I62" s="176"/>
      <c r="J62" s="176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s="70" customFormat="1" ht="15">
      <c r="A63" s="138"/>
      <c r="B63" s="114" t="s">
        <v>291</v>
      </c>
      <c r="C63" s="100" t="s">
        <v>292</v>
      </c>
      <c r="D63" s="176">
        <f t="shared" si="1"/>
        <v>10000</v>
      </c>
      <c r="E63" s="176">
        <v>10000</v>
      </c>
      <c r="F63" s="176"/>
      <c r="G63" s="176"/>
      <c r="H63" s="176"/>
      <c r="I63" s="176"/>
      <c r="J63" s="176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s="102" customFormat="1" ht="25.5">
      <c r="A64" s="139" t="s">
        <v>293</v>
      </c>
      <c r="B64" s="115"/>
      <c r="C64" s="104" t="s">
        <v>294</v>
      </c>
      <c r="D64" s="177">
        <f t="shared" si="1"/>
        <v>7485085</v>
      </c>
      <c r="E64" s="177">
        <f>SUM(E65:E71)</f>
        <v>999874</v>
      </c>
      <c r="F64" s="177"/>
      <c r="G64" s="177"/>
      <c r="H64" s="177"/>
      <c r="I64" s="177"/>
      <c r="J64" s="177">
        <f>SUM(J65:J71)</f>
        <v>6485211</v>
      </c>
      <c r="K64" s="170"/>
      <c r="L64" s="170"/>
      <c r="M64" s="170"/>
      <c r="N64" s="170"/>
      <c r="O64" s="170"/>
      <c r="P64" s="170"/>
      <c r="Q64" s="170"/>
      <c r="R64" s="170"/>
      <c r="S64" s="170"/>
    </row>
    <row r="65" spans="1:19" s="70" customFormat="1" ht="15">
      <c r="A65" s="138"/>
      <c r="B65" s="114" t="s">
        <v>295</v>
      </c>
      <c r="C65" s="100" t="s">
        <v>296</v>
      </c>
      <c r="D65" s="176">
        <f t="shared" si="1"/>
        <v>6098002</v>
      </c>
      <c r="E65" s="176">
        <v>240874</v>
      </c>
      <c r="F65" s="176"/>
      <c r="G65" s="176"/>
      <c r="H65" s="176"/>
      <c r="I65" s="176"/>
      <c r="J65" s="176">
        <v>5857128</v>
      </c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s="70" customFormat="1" ht="15">
      <c r="A66" s="138"/>
      <c r="B66" s="114" t="s">
        <v>297</v>
      </c>
      <c r="C66" s="100" t="s">
        <v>298</v>
      </c>
      <c r="D66" s="176">
        <f t="shared" si="1"/>
        <v>290000</v>
      </c>
      <c r="E66" s="176">
        <v>290000</v>
      </c>
      <c r="F66" s="176"/>
      <c r="G66" s="176"/>
      <c r="H66" s="176"/>
      <c r="I66" s="176"/>
      <c r="J66" s="176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s="70" customFormat="1" ht="25.5">
      <c r="A67" s="138"/>
      <c r="B67" s="114" t="s">
        <v>299</v>
      </c>
      <c r="C67" s="100" t="s">
        <v>300</v>
      </c>
      <c r="D67" s="176">
        <f t="shared" si="1"/>
        <v>59000</v>
      </c>
      <c r="E67" s="176">
        <v>59000</v>
      </c>
      <c r="F67" s="176"/>
      <c r="G67" s="176"/>
      <c r="H67" s="176"/>
      <c r="I67" s="176"/>
      <c r="J67" s="176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s="70" customFormat="1" ht="25.5">
      <c r="A68" s="138"/>
      <c r="B68" s="114" t="s">
        <v>326</v>
      </c>
      <c r="C68" s="100" t="s">
        <v>327</v>
      </c>
      <c r="D68" s="176">
        <f>E68+J68</f>
        <v>568083</v>
      </c>
      <c r="E68" s="176"/>
      <c r="F68" s="176"/>
      <c r="G68" s="176"/>
      <c r="H68" s="176"/>
      <c r="I68" s="176"/>
      <c r="J68" s="176">
        <v>568083</v>
      </c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s="70" customFormat="1" ht="15">
      <c r="A69" s="138"/>
      <c r="B69" s="114" t="s">
        <v>323</v>
      </c>
      <c r="C69" s="100" t="s">
        <v>324</v>
      </c>
      <c r="D69" s="176">
        <f>E69+J69</f>
        <v>10000</v>
      </c>
      <c r="E69" s="176"/>
      <c r="F69" s="176"/>
      <c r="G69" s="176"/>
      <c r="H69" s="176"/>
      <c r="I69" s="176"/>
      <c r="J69" s="176">
        <v>10000</v>
      </c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s="70" customFormat="1" ht="15">
      <c r="A70" s="138"/>
      <c r="B70" s="114" t="s">
        <v>301</v>
      </c>
      <c r="C70" s="100" t="s">
        <v>302</v>
      </c>
      <c r="D70" s="176">
        <f t="shared" si="1"/>
        <v>420000</v>
      </c>
      <c r="E70" s="176">
        <v>370000</v>
      </c>
      <c r="F70" s="176"/>
      <c r="G70" s="176"/>
      <c r="H70" s="176"/>
      <c r="I70" s="176"/>
      <c r="J70" s="176">
        <v>50000</v>
      </c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s="70" customFormat="1" ht="15">
      <c r="A71" s="138"/>
      <c r="B71" s="114" t="s">
        <v>303</v>
      </c>
      <c r="C71" s="100" t="s">
        <v>221</v>
      </c>
      <c r="D71" s="176">
        <f t="shared" si="1"/>
        <v>40000</v>
      </c>
      <c r="E71" s="176">
        <v>40000</v>
      </c>
      <c r="F71" s="176"/>
      <c r="G71" s="176"/>
      <c r="H71" s="176"/>
      <c r="I71" s="176"/>
      <c r="J71" s="176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s="102" customFormat="1" ht="25.5">
      <c r="A72" s="139" t="s">
        <v>304</v>
      </c>
      <c r="B72" s="115"/>
      <c r="C72" s="104" t="s">
        <v>305</v>
      </c>
      <c r="D72" s="177">
        <f t="shared" si="1"/>
        <v>735000</v>
      </c>
      <c r="E72" s="177">
        <f>SUM(E73:E76)</f>
        <v>735000</v>
      </c>
      <c r="F72" s="177"/>
      <c r="G72" s="177">
        <f>SUM(G73:G76)</f>
        <v>684000</v>
      </c>
      <c r="H72" s="177"/>
      <c r="I72" s="177"/>
      <c r="J72" s="177"/>
      <c r="K72" s="170"/>
      <c r="L72" s="170"/>
      <c r="M72" s="170"/>
      <c r="N72" s="170"/>
      <c r="O72" s="170"/>
      <c r="P72" s="170"/>
      <c r="Q72" s="170"/>
      <c r="R72" s="170"/>
      <c r="S72" s="170"/>
    </row>
    <row r="73" spans="1:19" s="70" customFormat="1" ht="15">
      <c r="A73" s="138"/>
      <c r="B73" s="114" t="s">
        <v>306</v>
      </c>
      <c r="C73" s="100" t="s">
        <v>307</v>
      </c>
      <c r="D73" s="176">
        <f t="shared" si="1"/>
        <v>85000</v>
      </c>
      <c r="E73" s="176">
        <v>85000</v>
      </c>
      <c r="F73" s="176"/>
      <c r="G73" s="176">
        <v>85000</v>
      </c>
      <c r="H73" s="176"/>
      <c r="I73" s="176"/>
      <c r="J73" s="176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s="70" customFormat="1" ht="25.5">
      <c r="A74" s="138"/>
      <c r="B74" s="114" t="s">
        <v>308</v>
      </c>
      <c r="C74" s="100" t="s">
        <v>309</v>
      </c>
      <c r="D74" s="176">
        <f t="shared" si="1"/>
        <v>518000</v>
      </c>
      <c r="E74" s="176">
        <v>518000</v>
      </c>
      <c r="F74" s="176"/>
      <c r="G74" s="176">
        <v>518000</v>
      </c>
      <c r="H74" s="176"/>
      <c r="I74" s="176"/>
      <c r="J74" s="176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s="70" customFormat="1" ht="25.5">
      <c r="A75" s="138"/>
      <c r="B75" s="114" t="s">
        <v>310</v>
      </c>
      <c r="C75" s="100" t="s">
        <v>396</v>
      </c>
      <c r="D75" s="176">
        <f t="shared" si="1"/>
        <v>80000</v>
      </c>
      <c r="E75" s="176">
        <v>80000</v>
      </c>
      <c r="F75" s="176"/>
      <c r="G75" s="176">
        <v>80000</v>
      </c>
      <c r="H75" s="176"/>
      <c r="I75" s="176"/>
      <c r="J75" s="176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s="70" customFormat="1" ht="15">
      <c r="A76" s="138"/>
      <c r="B76" s="114" t="s">
        <v>312</v>
      </c>
      <c r="C76" s="100" t="s">
        <v>221</v>
      </c>
      <c r="D76" s="176">
        <f t="shared" si="1"/>
        <v>52000</v>
      </c>
      <c r="E76" s="176">
        <v>52000</v>
      </c>
      <c r="F76" s="176"/>
      <c r="G76" s="176">
        <v>1000</v>
      </c>
      <c r="H76" s="176"/>
      <c r="I76" s="176"/>
      <c r="J76" s="176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s="102" customFormat="1" ht="15.75">
      <c r="A77" s="139" t="s">
        <v>313</v>
      </c>
      <c r="B77" s="115"/>
      <c r="C77" s="104" t="s">
        <v>314</v>
      </c>
      <c r="D77" s="177">
        <f>E77+J77</f>
        <v>80000</v>
      </c>
      <c r="E77" s="179">
        <f>E78</f>
        <v>80000</v>
      </c>
      <c r="F77" s="177"/>
      <c r="G77" s="177">
        <f>SUM(G78:G78)</f>
        <v>44000</v>
      </c>
      <c r="H77" s="177"/>
      <c r="I77" s="177"/>
      <c r="J77" s="177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s="70" customFormat="1" ht="25.5">
      <c r="A78" s="138"/>
      <c r="B78" s="114" t="s">
        <v>315</v>
      </c>
      <c r="C78" s="100" t="s">
        <v>316</v>
      </c>
      <c r="D78" s="176">
        <f>E78+J78</f>
        <v>80000</v>
      </c>
      <c r="E78" s="176">
        <v>80000</v>
      </c>
      <c r="F78" s="176"/>
      <c r="G78" s="176">
        <v>44000</v>
      </c>
      <c r="H78" s="176"/>
      <c r="I78" s="176"/>
      <c r="J78" s="176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s="105" customFormat="1" ht="24.75" customHeight="1">
      <c r="A79" s="273" t="s">
        <v>121</v>
      </c>
      <c r="B79" s="274"/>
      <c r="C79" s="275"/>
      <c r="D79" s="180">
        <f>E79+J79</f>
        <v>19206107</v>
      </c>
      <c r="E79" s="180">
        <f aca="true" t="shared" si="2" ref="E79:J79">E8+E10+E13+E15+E18+E21+E26+E28+E31+E33+E35+E39+E46+E50+E61+E64+E72+E77</f>
        <v>11258924</v>
      </c>
      <c r="F79" s="180">
        <f t="shared" si="2"/>
        <v>4988040</v>
      </c>
      <c r="G79" s="180">
        <f t="shared" si="2"/>
        <v>834000</v>
      </c>
      <c r="H79" s="180">
        <f t="shared" si="2"/>
        <v>120000</v>
      </c>
      <c r="I79" s="180">
        <f t="shared" si="2"/>
        <v>0</v>
      </c>
      <c r="J79" s="180">
        <f t="shared" si="2"/>
        <v>7947183</v>
      </c>
      <c r="K79" s="171"/>
      <c r="L79" s="171"/>
      <c r="M79" s="171"/>
      <c r="N79" s="171"/>
      <c r="O79" s="171"/>
      <c r="P79" s="171"/>
      <c r="Q79" s="171"/>
      <c r="R79" s="171"/>
      <c r="S79" s="171"/>
    </row>
    <row r="81" spans="1:3" ht="12.75">
      <c r="A81" s="157"/>
      <c r="B81" s="158"/>
      <c r="C81" s="158"/>
    </row>
    <row r="86" ht="12.75">
      <c r="D86" s="5"/>
    </row>
    <row r="87" ht="12.75">
      <c r="D87" s="150"/>
    </row>
    <row r="89" ht="12.75">
      <c r="D89" s="193"/>
    </row>
  </sheetData>
  <mergeCells count="10">
    <mergeCell ref="A79:C79"/>
    <mergeCell ref="A1:J1"/>
    <mergeCell ref="D4:D6"/>
    <mergeCell ref="A4:A6"/>
    <mergeCell ref="C4:C6"/>
    <mergeCell ref="B4:B6"/>
    <mergeCell ref="E4:J4"/>
    <mergeCell ref="F5:I5"/>
    <mergeCell ref="E5:E6"/>
    <mergeCell ref="J5:J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portrait" paperSize="9" scale="70" r:id="rId1"/>
  <headerFooter alignWithMargins="0">
    <oddHeader>&amp;RZałącznik nr &amp;A
do uchwały Rady Miejskiej w Szczyrku 
nr IV/14/2006
z dnia 29 grudnia 2006 r.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E7" sqref="E7:E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61" t="s">
        <v>87</v>
      </c>
      <c r="B1" s="261"/>
      <c r="C1" s="261"/>
      <c r="D1" s="261"/>
      <c r="E1" s="261"/>
      <c r="F1" s="261"/>
    </row>
    <row r="2" spans="1:6" ht="65.25" customHeight="1">
      <c r="A2" s="20" t="s">
        <v>66</v>
      </c>
      <c r="B2" s="20" t="s">
        <v>175</v>
      </c>
      <c r="C2" s="20" t="s">
        <v>74</v>
      </c>
      <c r="D2" s="21" t="s">
        <v>75</v>
      </c>
      <c r="E2" s="21" t="s">
        <v>76</v>
      </c>
      <c r="F2" s="21" t="s">
        <v>77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326" t="s">
        <v>12</v>
      </c>
      <c r="B4" s="325" t="s">
        <v>78</v>
      </c>
      <c r="C4" s="329" t="s">
        <v>79</v>
      </c>
      <c r="D4" s="329" t="s">
        <v>80</v>
      </c>
      <c r="E4" s="332" t="s">
        <v>81</v>
      </c>
      <c r="F4" s="58" t="s">
        <v>82</v>
      </c>
    </row>
    <row r="5" spans="1:6" s="59" customFormat="1" ht="47.25" customHeight="1">
      <c r="A5" s="327"/>
      <c r="B5" s="325"/>
      <c r="C5" s="330"/>
      <c r="D5" s="330"/>
      <c r="E5" s="333"/>
      <c r="F5" s="60" t="s">
        <v>83</v>
      </c>
    </row>
    <row r="6" spans="1:7" s="59" customFormat="1" ht="47.25" customHeight="1">
      <c r="A6" s="328"/>
      <c r="B6" s="325"/>
      <c r="C6" s="331"/>
      <c r="D6" s="331"/>
      <c r="E6" s="334"/>
      <c r="F6" s="60" t="s">
        <v>84</v>
      </c>
      <c r="G6" s="59" t="s">
        <v>25</v>
      </c>
    </row>
    <row r="7" spans="1:6" s="59" customFormat="1" ht="47.25" customHeight="1">
      <c r="A7" s="326" t="s">
        <v>13</v>
      </c>
      <c r="B7" s="325" t="s">
        <v>85</v>
      </c>
      <c r="C7" s="329" t="s">
        <v>86</v>
      </c>
      <c r="D7" s="329" t="s">
        <v>80</v>
      </c>
      <c r="E7" s="332" t="s">
        <v>81</v>
      </c>
      <c r="F7" s="58" t="s">
        <v>82</v>
      </c>
    </row>
    <row r="8" spans="1:6" s="59" customFormat="1" ht="47.25" customHeight="1">
      <c r="A8" s="327"/>
      <c r="B8" s="325"/>
      <c r="C8" s="330"/>
      <c r="D8" s="330"/>
      <c r="E8" s="333"/>
      <c r="F8" s="60" t="s">
        <v>83</v>
      </c>
    </row>
    <row r="9" spans="1:6" s="59" customFormat="1" ht="47.25" customHeight="1">
      <c r="A9" s="328"/>
      <c r="B9" s="325"/>
      <c r="C9" s="331"/>
      <c r="D9" s="331"/>
      <c r="E9" s="334"/>
      <c r="F9" s="60" t="s">
        <v>84</v>
      </c>
    </row>
    <row r="10" spans="1:6" ht="20.25" customHeight="1">
      <c r="A10" s="30" t="s">
        <v>14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w Szczyrku 
Nr  .................
z dnia ..............................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25" sqref="I25"/>
    </sheetView>
  </sheetViews>
  <sheetFormatPr defaultColWidth="9.00390625" defaultRowHeight="12.75"/>
  <cols>
    <col min="1" max="1" width="5.375" style="0" customWidth="1"/>
    <col min="2" max="2" width="34.875" style="0" customWidth="1"/>
    <col min="3" max="3" width="15.625" style="0" customWidth="1"/>
    <col min="5" max="5" width="8.875" style="0" customWidth="1"/>
    <col min="6" max="6" width="8.625" style="0" customWidth="1"/>
    <col min="7" max="7" width="8.75390625" style="0" customWidth="1"/>
    <col min="8" max="8" width="8.25390625" style="0" customWidth="1"/>
    <col min="9" max="10" width="8.375" style="0" customWidth="1"/>
    <col min="11" max="11" width="8.25390625" style="0" customWidth="1"/>
  </cols>
  <sheetData>
    <row r="1" ht="12.75">
      <c r="I1" s="85" t="s">
        <v>43</v>
      </c>
    </row>
    <row r="2" spans="1:11" ht="12.75">
      <c r="A2" s="277" t="s">
        <v>66</v>
      </c>
      <c r="B2" s="277" t="s">
        <v>0</v>
      </c>
      <c r="C2" s="303" t="s">
        <v>130</v>
      </c>
      <c r="D2" s="305" t="s">
        <v>124</v>
      </c>
      <c r="E2" s="306"/>
      <c r="F2" s="306"/>
      <c r="G2" s="306"/>
      <c r="H2" s="306"/>
      <c r="I2" s="306"/>
      <c r="J2" s="307"/>
      <c r="K2" s="308"/>
    </row>
    <row r="3" spans="1:11" ht="27.75" customHeight="1">
      <c r="A3" s="277"/>
      <c r="B3" s="277"/>
      <c r="C3" s="304"/>
      <c r="D3" s="82">
        <v>2007</v>
      </c>
      <c r="E3" s="82">
        <v>2008</v>
      </c>
      <c r="F3" s="82">
        <v>2009</v>
      </c>
      <c r="G3" s="82">
        <v>2010</v>
      </c>
      <c r="H3" s="82">
        <v>2011</v>
      </c>
      <c r="I3" s="82">
        <v>2012</v>
      </c>
      <c r="J3" s="238">
        <v>2013</v>
      </c>
      <c r="K3" s="241">
        <v>2014</v>
      </c>
    </row>
    <row r="4" spans="1:11" ht="12.75">
      <c r="A4" s="80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8</v>
      </c>
      <c r="I4" s="80">
        <v>9</v>
      </c>
      <c r="J4" s="239">
        <v>10</v>
      </c>
      <c r="K4" s="240">
        <v>11</v>
      </c>
    </row>
    <row r="5" spans="1:11" ht="12.75">
      <c r="A5" s="69" t="s">
        <v>12</v>
      </c>
      <c r="B5" s="84" t="s">
        <v>413</v>
      </c>
      <c r="C5" s="232"/>
      <c r="D5" s="232"/>
      <c r="E5" s="232"/>
      <c r="F5" s="232"/>
      <c r="G5" s="232"/>
      <c r="H5" s="232"/>
      <c r="I5" s="232"/>
      <c r="J5" s="242"/>
      <c r="K5" s="242"/>
    </row>
    <row r="6" spans="1:11" ht="25.5">
      <c r="A6" s="75" t="s">
        <v>111</v>
      </c>
      <c r="B6" s="77" t="s">
        <v>189</v>
      </c>
      <c r="C6" s="232"/>
      <c r="D6" s="232"/>
      <c r="E6" s="232"/>
      <c r="F6" s="232"/>
      <c r="G6" s="232"/>
      <c r="H6" s="232"/>
      <c r="I6" s="232"/>
      <c r="J6" s="242"/>
      <c r="K6" s="242"/>
    </row>
    <row r="7" spans="1:11" ht="12.75">
      <c r="A7" s="79" t="s">
        <v>180</v>
      </c>
      <c r="B7" s="78" t="s">
        <v>125</v>
      </c>
      <c r="C7" s="232"/>
      <c r="D7" s="232"/>
      <c r="E7" s="232"/>
      <c r="F7" s="232"/>
      <c r="G7" s="232"/>
      <c r="H7" s="232"/>
      <c r="I7" s="232"/>
      <c r="J7" s="242"/>
      <c r="K7" s="242"/>
    </row>
    <row r="8" spans="1:11" ht="12.75">
      <c r="A8" s="79" t="s">
        <v>181</v>
      </c>
      <c r="B8" s="78" t="s">
        <v>126</v>
      </c>
      <c r="C8" s="232"/>
      <c r="D8" s="232"/>
      <c r="E8" s="232"/>
      <c r="F8" s="232"/>
      <c r="G8" s="232"/>
      <c r="H8" s="232"/>
      <c r="I8" s="232"/>
      <c r="J8" s="242"/>
      <c r="K8" s="242"/>
    </row>
    <row r="9" spans="1:11" ht="12.75">
      <c r="A9" s="75" t="s">
        <v>117</v>
      </c>
      <c r="B9" s="77" t="s">
        <v>414</v>
      </c>
      <c r="C9" s="232"/>
      <c r="D9" s="232"/>
      <c r="E9" s="232"/>
      <c r="F9" s="232"/>
      <c r="G9" s="232"/>
      <c r="H9" s="232"/>
      <c r="I9" s="232"/>
      <c r="J9" s="242"/>
      <c r="K9" s="242"/>
    </row>
    <row r="10" spans="1:11" ht="12.75">
      <c r="A10" s="79" t="s">
        <v>182</v>
      </c>
      <c r="B10" s="78" t="s">
        <v>127</v>
      </c>
      <c r="C10" s="232"/>
      <c r="D10" s="232"/>
      <c r="E10" s="232"/>
      <c r="F10" s="232"/>
      <c r="G10" s="232"/>
      <c r="H10" s="232"/>
      <c r="I10" s="232"/>
      <c r="J10" s="242"/>
      <c r="K10" s="242"/>
    </row>
    <row r="11" spans="1:11" ht="12.75">
      <c r="A11" s="79" t="s">
        <v>183</v>
      </c>
      <c r="B11" s="78" t="s">
        <v>415</v>
      </c>
      <c r="C11" s="232"/>
      <c r="D11" s="232"/>
      <c r="E11" s="232"/>
      <c r="F11" s="232"/>
      <c r="G11" s="232"/>
      <c r="H11" s="232"/>
      <c r="I11" s="232"/>
      <c r="J11" s="242"/>
      <c r="K11" s="242"/>
    </row>
    <row r="12" spans="1:11" ht="12.75">
      <c r="A12" s="69">
        <v>2</v>
      </c>
      <c r="B12" s="84" t="s">
        <v>416</v>
      </c>
      <c r="C12" s="232"/>
      <c r="D12" s="232"/>
      <c r="E12" s="232"/>
      <c r="F12" s="232"/>
      <c r="G12" s="232"/>
      <c r="H12" s="232"/>
      <c r="I12" s="232"/>
      <c r="J12" s="232"/>
      <c r="K12" s="242"/>
    </row>
    <row r="13" spans="1:11" ht="12.75">
      <c r="A13" s="69" t="s">
        <v>118</v>
      </c>
      <c r="B13" s="84" t="s">
        <v>417</v>
      </c>
      <c r="C13" s="232"/>
      <c r="D13" s="232"/>
      <c r="E13" s="232"/>
      <c r="F13" s="232"/>
      <c r="G13" s="232"/>
      <c r="H13" s="232"/>
      <c r="I13" s="232"/>
      <c r="J13" s="232"/>
      <c r="K13" s="242"/>
    </row>
    <row r="14" spans="1:11" ht="12.75">
      <c r="A14" s="79" t="s">
        <v>179</v>
      </c>
      <c r="B14" s="78" t="s">
        <v>184</v>
      </c>
      <c r="C14" s="232"/>
      <c r="D14" s="232"/>
      <c r="E14" s="232"/>
      <c r="F14" s="232"/>
      <c r="G14" s="232"/>
      <c r="H14" s="232"/>
      <c r="I14" s="232"/>
      <c r="J14" s="232"/>
      <c r="K14" s="242"/>
    </row>
    <row r="15" spans="1:11" ht="12.75">
      <c r="A15" s="75" t="s">
        <v>178</v>
      </c>
      <c r="B15" s="77" t="s">
        <v>418</v>
      </c>
      <c r="C15" s="232"/>
      <c r="D15" s="232"/>
      <c r="E15" s="232"/>
      <c r="F15" s="232"/>
      <c r="G15" s="232"/>
      <c r="H15" s="232"/>
      <c r="I15" s="232"/>
      <c r="J15" s="232"/>
      <c r="K15" s="242"/>
    </row>
    <row r="16" spans="1:11" ht="12.75">
      <c r="A16" s="69" t="s">
        <v>14</v>
      </c>
      <c r="B16" s="84" t="s">
        <v>128</v>
      </c>
      <c r="C16" s="232"/>
      <c r="D16" s="232"/>
      <c r="E16" s="232"/>
      <c r="F16" s="232"/>
      <c r="G16" s="232"/>
      <c r="H16" s="232"/>
      <c r="I16" s="232"/>
      <c r="J16" s="232"/>
      <c r="K16" s="242"/>
    </row>
    <row r="17" spans="1:11" ht="12.75">
      <c r="A17" s="69" t="s">
        <v>22</v>
      </c>
      <c r="B17" s="84" t="s">
        <v>129</v>
      </c>
      <c r="C17" s="243"/>
      <c r="D17" s="243"/>
      <c r="E17" s="243"/>
      <c r="F17" s="243"/>
      <c r="G17" s="243"/>
      <c r="H17" s="243"/>
      <c r="I17" s="243"/>
      <c r="J17" s="244"/>
      <c r="K17" s="244"/>
    </row>
    <row r="18" spans="1:11" ht="12.75">
      <c r="A18" s="75" t="s">
        <v>185</v>
      </c>
      <c r="B18" s="76" t="s">
        <v>422</v>
      </c>
      <c r="C18" s="243"/>
      <c r="D18" s="243"/>
      <c r="E18" s="243"/>
      <c r="F18" s="243"/>
      <c r="G18" s="243"/>
      <c r="H18" s="243"/>
      <c r="I18" s="243"/>
      <c r="J18" s="244"/>
      <c r="K18" s="244"/>
    </row>
    <row r="19" spans="1:11" ht="25.5">
      <c r="A19" s="75" t="s">
        <v>186</v>
      </c>
      <c r="B19" s="76" t="s">
        <v>423</v>
      </c>
      <c r="C19" s="243"/>
      <c r="D19" s="243"/>
      <c r="E19" s="243"/>
      <c r="F19" s="243"/>
      <c r="G19" s="243"/>
      <c r="H19" s="243"/>
      <c r="I19" s="243"/>
      <c r="J19" s="244"/>
      <c r="K19" s="244"/>
    </row>
    <row r="20" spans="1:11" ht="25.5">
      <c r="A20" s="75" t="s">
        <v>187</v>
      </c>
      <c r="B20" s="76" t="s">
        <v>190</v>
      </c>
      <c r="C20" s="243"/>
      <c r="D20" s="243"/>
      <c r="E20" s="243"/>
      <c r="F20" s="243"/>
      <c r="G20" s="243"/>
      <c r="H20" s="243"/>
      <c r="I20" s="243"/>
      <c r="J20" s="244"/>
      <c r="K20" s="244"/>
    </row>
    <row r="21" spans="1:11" ht="38.25">
      <c r="A21" s="75" t="s">
        <v>188</v>
      </c>
      <c r="B21" s="76" t="s">
        <v>424</v>
      </c>
      <c r="C21" s="243"/>
      <c r="D21" s="243"/>
      <c r="E21" s="243"/>
      <c r="F21" s="243"/>
      <c r="G21" s="243"/>
      <c r="H21" s="243"/>
      <c r="I21" s="243"/>
      <c r="J21" s="244"/>
      <c r="K21" s="244"/>
    </row>
  </sheetData>
  <mergeCells count="4">
    <mergeCell ref="A2:A3"/>
    <mergeCell ref="B2:B3"/>
    <mergeCell ref="C2:C3"/>
    <mergeCell ref="D2:K2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workbookViewId="0" topLeftCell="A1">
      <selection activeCell="D21" sqref="D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875" style="2" bestFit="1" customWidth="1"/>
    <col min="5" max="5" width="12.00390625" style="2" customWidth="1"/>
    <col min="6" max="6" width="11.375" style="2" customWidth="1"/>
    <col min="7" max="7" width="10.625" style="2" customWidth="1"/>
    <col min="8" max="8" width="10.75390625" style="2" customWidth="1"/>
    <col min="9" max="9" width="12.00390625" style="2" customWidth="1"/>
    <col min="10" max="10" width="13.25390625" style="2" customWidth="1"/>
    <col min="11" max="12" width="10.75390625" style="2" customWidth="1"/>
    <col min="13" max="13" width="15.375" style="2" customWidth="1"/>
    <col min="14" max="16384" width="9.125" style="2" customWidth="1"/>
  </cols>
  <sheetData>
    <row r="1" spans="1:13" ht="18">
      <c r="A1" s="278" t="s">
        <v>96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43</v>
      </c>
    </row>
    <row r="3" spans="1:13" s="63" customFormat="1" ht="19.5" customHeight="1">
      <c r="A3" s="279" t="s">
        <v>66</v>
      </c>
      <c r="B3" s="279" t="s">
        <v>2</v>
      </c>
      <c r="C3" s="279" t="s">
        <v>42</v>
      </c>
      <c r="D3" s="280" t="s">
        <v>140</v>
      </c>
      <c r="E3" s="280" t="s">
        <v>152</v>
      </c>
      <c r="F3" s="280" t="s">
        <v>95</v>
      </c>
      <c r="G3" s="280"/>
      <c r="H3" s="280"/>
      <c r="I3" s="280"/>
      <c r="J3" s="280"/>
      <c r="K3" s="280"/>
      <c r="L3" s="280"/>
      <c r="M3" s="280" t="s">
        <v>157</v>
      </c>
    </row>
    <row r="4" spans="1:13" s="63" customFormat="1" ht="19.5" customHeight="1">
      <c r="A4" s="279"/>
      <c r="B4" s="279"/>
      <c r="C4" s="279"/>
      <c r="D4" s="280"/>
      <c r="E4" s="280"/>
      <c r="F4" s="280" t="s">
        <v>419</v>
      </c>
      <c r="G4" s="280" t="s">
        <v>192</v>
      </c>
      <c r="H4" s="280"/>
      <c r="I4" s="280"/>
      <c r="J4" s="280"/>
      <c r="K4" s="280" t="s">
        <v>61</v>
      </c>
      <c r="L4" s="280" t="s">
        <v>64</v>
      </c>
      <c r="M4" s="280"/>
    </row>
    <row r="5" spans="1:13" s="63" customFormat="1" ht="29.25" customHeight="1">
      <c r="A5" s="279"/>
      <c r="B5" s="279"/>
      <c r="C5" s="279"/>
      <c r="D5" s="280"/>
      <c r="E5" s="280"/>
      <c r="F5" s="280"/>
      <c r="G5" s="280" t="s">
        <v>158</v>
      </c>
      <c r="H5" s="280" t="s">
        <v>138</v>
      </c>
      <c r="I5" s="280" t="s">
        <v>196</v>
      </c>
      <c r="J5" s="280" t="s">
        <v>139</v>
      </c>
      <c r="K5" s="280"/>
      <c r="L5" s="280"/>
      <c r="M5" s="280"/>
    </row>
    <row r="6" spans="1:13" s="63" customFormat="1" ht="19.5" customHeight="1">
      <c r="A6" s="279"/>
      <c r="B6" s="279"/>
      <c r="C6" s="279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s="63" customFormat="1" ht="19.5" customHeight="1">
      <c r="A7" s="279"/>
      <c r="B7" s="279"/>
      <c r="C7" s="279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57">
      <c r="A9" s="181" t="s">
        <v>12</v>
      </c>
      <c r="B9" s="182">
        <v>900</v>
      </c>
      <c r="C9" s="182" t="s">
        <v>295</v>
      </c>
      <c r="D9" s="183" t="s">
        <v>353</v>
      </c>
      <c r="E9" s="184">
        <v>9665110</v>
      </c>
      <c r="F9" s="184">
        <v>5857128</v>
      </c>
      <c r="G9" s="184">
        <v>0</v>
      </c>
      <c r="H9" s="184">
        <v>1903867</v>
      </c>
      <c r="I9" s="185"/>
      <c r="J9" s="184">
        <v>3953261</v>
      </c>
      <c r="K9" s="184">
        <v>3807982</v>
      </c>
      <c r="L9" s="184"/>
      <c r="M9" s="183" t="s">
        <v>342</v>
      </c>
    </row>
    <row r="10" spans="1:13" ht="71.25">
      <c r="A10" s="186" t="s">
        <v>13</v>
      </c>
      <c r="B10" s="187" t="s">
        <v>293</v>
      </c>
      <c r="C10" s="187" t="s">
        <v>326</v>
      </c>
      <c r="D10" s="188" t="s">
        <v>354</v>
      </c>
      <c r="E10" s="189">
        <v>3667518</v>
      </c>
      <c r="F10" s="189">
        <v>568083</v>
      </c>
      <c r="G10" s="189">
        <v>0</v>
      </c>
      <c r="H10" s="189">
        <v>568083</v>
      </c>
      <c r="I10" s="190"/>
      <c r="J10" s="189">
        <v>0</v>
      </c>
      <c r="K10" s="189">
        <v>1380271</v>
      </c>
      <c r="L10" s="189">
        <v>1719164</v>
      </c>
      <c r="M10" s="183" t="s">
        <v>342</v>
      </c>
    </row>
    <row r="11" spans="1:28" s="161" customFormat="1" ht="22.5" customHeight="1">
      <c r="A11" s="281" t="s">
        <v>150</v>
      </c>
      <c r="B11" s="282"/>
      <c r="C11" s="282"/>
      <c r="D11" s="283"/>
      <c r="E11" s="191">
        <f>SUM(E9:E10)</f>
        <v>13332628</v>
      </c>
      <c r="F11" s="191">
        <f aca="true" t="shared" si="0" ref="F11:L11">SUM(F9:F10)</f>
        <v>6425211</v>
      </c>
      <c r="G11" s="191">
        <f t="shared" si="0"/>
        <v>0</v>
      </c>
      <c r="H11" s="191">
        <f t="shared" si="0"/>
        <v>2471950</v>
      </c>
      <c r="I11" s="191"/>
      <c r="J11" s="191">
        <f t="shared" si="0"/>
        <v>3953261</v>
      </c>
      <c r="K11" s="191">
        <f t="shared" si="0"/>
        <v>5188253</v>
      </c>
      <c r="L11" s="191">
        <f t="shared" si="0"/>
        <v>1719164</v>
      </c>
      <c r="M11" s="162" t="s">
        <v>51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8" ht="12.75">
      <c r="A18" s="93"/>
    </row>
  </sheetData>
  <mergeCells count="17">
    <mergeCell ref="K4:K7"/>
    <mergeCell ref="A11:D11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8" r:id="rId1"/>
  <headerFooter alignWithMargins="0">
    <oddHeader>&amp;R&amp;9Załącznik nr &amp;A
do uchwały Rady Miejskiej w Szczyrku 
nr IV/14/2006 
z dnia 29 grudnia 2006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1"/>
  <sheetViews>
    <sheetView workbookViewId="0" topLeftCell="A1">
      <selection activeCell="D12" sqref="D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4.25390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4.375" style="2" customWidth="1"/>
    <col min="10" max="10" width="16.75390625" style="2" customWidth="1"/>
    <col min="11" max="16384" width="9.125" style="2" customWidth="1"/>
  </cols>
  <sheetData>
    <row r="1" spans="1:10" ht="18">
      <c r="A1" s="278" t="s">
        <v>409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0.5" customHeight="1">
      <c r="A2" s="17"/>
      <c r="B2" s="17"/>
      <c r="C2" s="17"/>
      <c r="D2" s="17"/>
      <c r="E2" s="17"/>
      <c r="F2" s="17"/>
      <c r="G2" s="17"/>
      <c r="H2" s="17"/>
      <c r="I2" s="17"/>
      <c r="J2" s="11" t="s">
        <v>43</v>
      </c>
    </row>
    <row r="3" spans="1:10" s="63" customFormat="1" ht="19.5" customHeight="1">
      <c r="A3" s="279" t="s">
        <v>66</v>
      </c>
      <c r="B3" s="279" t="s">
        <v>2</v>
      </c>
      <c r="C3" s="279" t="s">
        <v>42</v>
      </c>
      <c r="D3" s="280" t="s">
        <v>45</v>
      </c>
      <c r="E3" s="280" t="s">
        <v>152</v>
      </c>
      <c r="F3" s="280" t="s">
        <v>95</v>
      </c>
      <c r="G3" s="280"/>
      <c r="H3" s="280"/>
      <c r="I3" s="280"/>
      <c r="J3" s="280" t="s">
        <v>157</v>
      </c>
    </row>
    <row r="4" spans="1:10" s="63" customFormat="1" ht="19.5" customHeight="1">
      <c r="A4" s="279"/>
      <c r="B4" s="279"/>
      <c r="C4" s="279"/>
      <c r="D4" s="280"/>
      <c r="E4" s="280"/>
      <c r="F4" s="280" t="s">
        <v>391</v>
      </c>
      <c r="G4" s="280" t="s">
        <v>192</v>
      </c>
      <c r="H4" s="280"/>
      <c r="I4" s="280"/>
      <c r="J4" s="280"/>
    </row>
    <row r="5" spans="1:10" s="63" customFormat="1" ht="29.25" customHeight="1">
      <c r="A5" s="279"/>
      <c r="B5" s="279"/>
      <c r="C5" s="279"/>
      <c r="D5" s="280"/>
      <c r="E5" s="280"/>
      <c r="F5" s="280"/>
      <c r="G5" s="280" t="s">
        <v>158</v>
      </c>
      <c r="H5" s="280" t="s">
        <v>138</v>
      </c>
      <c r="I5" s="280" t="s">
        <v>139</v>
      </c>
      <c r="J5" s="280"/>
    </row>
    <row r="6" spans="1:10" s="63" customFormat="1" ht="19.5" customHeight="1">
      <c r="A6" s="279"/>
      <c r="B6" s="279"/>
      <c r="C6" s="279"/>
      <c r="D6" s="280"/>
      <c r="E6" s="280"/>
      <c r="F6" s="280"/>
      <c r="G6" s="280"/>
      <c r="H6" s="280"/>
      <c r="I6" s="280"/>
      <c r="J6" s="280"/>
    </row>
    <row r="7" spans="1:10" s="63" customFormat="1" ht="19.5" customHeight="1">
      <c r="A7" s="279"/>
      <c r="B7" s="279"/>
      <c r="C7" s="279"/>
      <c r="D7" s="280"/>
      <c r="E7" s="280"/>
      <c r="F7" s="280"/>
      <c r="G7" s="280"/>
      <c r="H7" s="280"/>
      <c r="I7" s="280"/>
      <c r="J7" s="280"/>
    </row>
    <row r="8" spans="1:10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 ht="25.5">
      <c r="A9" s="32" t="s">
        <v>12</v>
      </c>
      <c r="B9" s="32">
        <v>600</v>
      </c>
      <c r="C9" s="32">
        <v>60013</v>
      </c>
      <c r="D9" s="245" t="s">
        <v>427</v>
      </c>
      <c r="E9" s="194">
        <v>30000</v>
      </c>
      <c r="F9" s="194">
        <v>30000</v>
      </c>
      <c r="G9" s="194">
        <v>30000</v>
      </c>
      <c r="H9" s="194">
        <v>0</v>
      </c>
      <c r="I9" s="194">
        <v>0</v>
      </c>
      <c r="J9" s="152" t="s">
        <v>342</v>
      </c>
    </row>
    <row r="10" spans="1:10" ht="25.5">
      <c r="A10" s="30" t="s">
        <v>13</v>
      </c>
      <c r="B10" s="151">
        <v>600</v>
      </c>
      <c r="C10" s="151">
        <v>60016</v>
      </c>
      <c r="D10" s="152" t="s">
        <v>341</v>
      </c>
      <c r="E10" s="130">
        <v>160000</v>
      </c>
      <c r="F10" s="130">
        <v>160000</v>
      </c>
      <c r="G10" s="130">
        <v>160000</v>
      </c>
      <c r="H10" s="130">
        <v>0</v>
      </c>
      <c r="I10" s="130">
        <v>0</v>
      </c>
      <c r="J10" s="152" t="s">
        <v>342</v>
      </c>
    </row>
    <row r="11" spans="1:10" ht="25.5">
      <c r="A11" s="30" t="s">
        <v>14</v>
      </c>
      <c r="B11" s="151">
        <v>600</v>
      </c>
      <c r="C11" s="151">
        <v>60016</v>
      </c>
      <c r="D11" s="129" t="s">
        <v>343</v>
      </c>
      <c r="E11" s="130">
        <v>20000</v>
      </c>
      <c r="F11" s="130">
        <v>20000</v>
      </c>
      <c r="G11" s="130">
        <v>20000</v>
      </c>
      <c r="H11" s="130">
        <v>0</v>
      </c>
      <c r="I11" s="130">
        <v>0</v>
      </c>
      <c r="J11" s="152" t="s">
        <v>342</v>
      </c>
    </row>
    <row r="12" spans="1:10" ht="25.5">
      <c r="A12" s="30" t="s">
        <v>1</v>
      </c>
      <c r="B12" s="151">
        <v>600</v>
      </c>
      <c r="C12" s="151">
        <v>60016</v>
      </c>
      <c r="D12" s="152" t="s">
        <v>344</v>
      </c>
      <c r="E12" s="130">
        <v>15000</v>
      </c>
      <c r="F12" s="130">
        <v>15000</v>
      </c>
      <c r="G12" s="130">
        <v>15000</v>
      </c>
      <c r="H12" s="130">
        <v>0</v>
      </c>
      <c r="I12" s="130">
        <v>0</v>
      </c>
      <c r="J12" s="152" t="s">
        <v>342</v>
      </c>
    </row>
    <row r="13" spans="1:10" ht="25.5">
      <c r="A13" s="30" t="s">
        <v>19</v>
      </c>
      <c r="B13" s="151">
        <v>700</v>
      </c>
      <c r="C13" s="151">
        <v>70005</v>
      </c>
      <c r="D13" s="129" t="s">
        <v>345</v>
      </c>
      <c r="E13" s="130">
        <v>50000</v>
      </c>
      <c r="F13" s="130">
        <v>50000</v>
      </c>
      <c r="G13" s="130">
        <v>50000</v>
      </c>
      <c r="H13" s="130">
        <v>0</v>
      </c>
      <c r="I13" s="130">
        <v>0</v>
      </c>
      <c r="J13" s="152" t="s">
        <v>342</v>
      </c>
    </row>
    <row r="14" spans="1:10" ht="25.5">
      <c r="A14" s="30" t="s">
        <v>22</v>
      </c>
      <c r="B14" s="151" t="s">
        <v>222</v>
      </c>
      <c r="C14" s="151" t="s">
        <v>225</v>
      </c>
      <c r="D14" s="152" t="s">
        <v>429</v>
      </c>
      <c r="E14" s="130">
        <v>115000</v>
      </c>
      <c r="F14" s="130">
        <v>115000</v>
      </c>
      <c r="G14" s="130">
        <v>115000</v>
      </c>
      <c r="H14" s="130">
        <v>0</v>
      </c>
      <c r="I14" s="130">
        <v>0</v>
      </c>
      <c r="J14" s="152" t="s">
        <v>342</v>
      </c>
    </row>
    <row r="15" spans="1:10" ht="25.5">
      <c r="A15" s="30" t="s">
        <v>24</v>
      </c>
      <c r="B15" s="151" t="s">
        <v>233</v>
      </c>
      <c r="C15" s="151" t="s">
        <v>238</v>
      </c>
      <c r="D15" s="152" t="s">
        <v>346</v>
      </c>
      <c r="E15" s="130">
        <v>50000</v>
      </c>
      <c r="F15" s="130">
        <v>50000</v>
      </c>
      <c r="G15" s="130">
        <v>50000</v>
      </c>
      <c r="H15" s="130">
        <v>0</v>
      </c>
      <c r="I15" s="130">
        <v>0</v>
      </c>
      <c r="J15" s="152" t="s">
        <v>342</v>
      </c>
    </row>
    <row r="16" spans="1:10" ht="38.25">
      <c r="A16" s="30" t="s">
        <v>31</v>
      </c>
      <c r="B16" s="151" t="s">
        <v>233</v>
      </c>
      <c r="C16" s="151" t="s">
        <v>238</v>
      </c>
      <c r="D16" s="152" t="s">
        <v>347</v>
      </c>
      <c r="E16" s="130">
        <v>60000</v>
      </c>
      <c r="F16" s="130">
        <v>60000</v>
      </c>
      <c r="G16" s="130">
        <v>60000</v>
      </c>
      <c r="H16" s="130">
        <v>0</v>
      </c>
      <c r="I16" s="130">
        <v>0</v>
      </c>
      <c r="J16" s="152" t="s">
        <v>342</v>
      </c>
    </row>
    <row r="17" spans="1:10" ht="103.5" customHeight="1">
      <c r="A17" s="153" t="s">
        <v>349</v>
      </c>
      <c r="B17" s="154" t="s">
        <v>254</v>
      </c>
      <c r="C17" s="154" t="s">
        <v>255</v>
      </c>
      <c r="D17" s="155" t="s">
        <v>348</v>
      </c>
      <c r="E17" s="156">
        <v>836982</v>
      </c>
      <c r="F17" s="156">
        <v>811972</v>
      </c>
      <c r="G17" s="156">
        <v>0</v>
      </c>
      <c r="H17" s="156">
        <v>811972</v>
      </c>
      <c r="I17" s="156">
        <v>0</v>
      </c>
      <c r="J17" s="155" t="s">
        <v>342</v>
      </c>
    </row>
    <row r="18" spans="1:10" ht="38.25">
      <c r="A18" s="153" t="s">
        <v>351</v>
      </c>
      <c r="B18" s="154" t="s">
        <v>254</v>
      </c>
      <c r="C18" s="154" t="s">
        <v>255</v>
      </c>
      <c r="D18" s="246" t="s">
        <v>430</v>
      </c>
      <c r="E18" s="156">
        <v>30000</v>
      </c>
      <c r="F18" s="156">
        <v>30000</v>
      </c>
      <c r="G18" s="156">
        <v>30000</v>
      </c>
      <c r="H18" s="156">
        <v>0</v>
      </c>
      <c r="I18" s="156">
        <v>0</v>
      </c>
      <c r="J18" s="152" t="s">
        <v>342</v>
      </c>
    </row>
    <row r="19" spans="1:162" s="24" customFormat="1" ht="25.5">
      <c r="A19" s="30" t="s">
        <v>405</v>
      </c>
      <c r="B19" s="151" t="s">
        <v>254</v>
      </c>
      <c r="C19" s="151" t="s">
        <v>255</v>
      </c>
      <c r="D19" s="152" t="s">
        <v>350</v>
      </c>
      <c r="E19" s="130">
        <v>120000</v>
      </c>
      <c r="F19" s="130">
        <v>120000</v>
      </c>
      <c r="G19" s="130">
        <v>120000</v>
      </c>
      <c r="H19" s="130">
        <v>0</v>
      </c>
      <c r="I19" s="130">
        <v>0</v>
      </c>
      <c r="J19" s="152" t="s">
        <v>342</v>
      </c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</row>
    <row r="20" spans="1:162" s="24" customFormat="1" ht="25.5">
      <c r="A20" s="30" t="s">
        <v>406</v>
      </c>
      <c r="B20" s="151" t="s">
        <v>293</v>
      </c>
      <c r="C20" s="151" t="s">
        <v>295</v>
      </c>
      <c r="D20" s="152" t="s">
        <v>353</v>
      </c>
      <c r="E20" s="130">
        <v>9665110</v>
      </c>
      <c r="F20" s="130">
        <v>5857128</v>
      </c>
      <c r="G20" s="130">
        <v>0</v>
      </c>
      <c r="H20" s="130">
        <v>1903867</v>
      </c>
      <c r="I20" s="130">
        <v>3953261</v>
      </c>
      <c r="J20" s="152" t="s">
        <v>342</v>
      </c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</row>
    <row r="21" spans="1:162" s="24" customFormat="1" ht="38.25">
      <c r="A21" s="30" t="s">
        <v>407</v>
      </c>
      <c r="B21" s="151" t="s">
        <v>293</v>
      </c>
      <c r="C21" s="151" t="s">
        <v>326</v>
      </c>
      <c r="D21" s="152" t="s">
        <v>354</v>
      </c>
      <c r="E21" s="130">
        <v>5667518</v>
      </c>
      <c r="F21" s="130">
        <v>568083</v>
      </c>
      <c r="G21" s="130">
        <v>0</v>
      </c>
      <c r="H21" s="130">
        <v>568083</v>
      </c>
      <c r="I21" s="130">
        <v>0</v>
      </c>
      <c r="J21" s="152" t="s">
        <v>342</v>
      </c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</row>
    <row r="22" spans="1:162" s="24" customFormat="1" ht="38.25">
      <c r="A22" s="30" t="s">
        <v>428</v>
      </c>
      <c r="B22" s="151" t="s">
        <v>293</v>
      </c>
      <c r="C22" s="151" t="s">
        <v>323</v>
      </c>
      <c r="D22" s="152" t="s">
        <v>408</v>
      </c>
      <c r="E22" s="130">
        <v>10000</v>
      </c>
      <c r="F22" s="130">
        <v>10000</v>
      </c>
      <c r="G22" s="130">
        <v>10000</v>
      </c>
      <c r="H22" s="130">
        <v>0</v>
      </c>
      <c r="I22" s="130">
        <v>0</v>
      </c>
      <c r="J22" s="152" t="s">
        <v>342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</row>
    <row r="23" spans="1:162" s="24" customFormat="1" ht="25.5">
      <c r="A23" s="30" t="s">
        <v>431</v>
      </c>
      <c r="B23" s="151" t="s">
        <v>293</v>
      </c>
      <c r="C23" s="151" t="s">
        <v>301</v>
      </c>
      <c r="D23" s="152" t="s">
        <v>352</v>
      </c>
      <c r="E23" s="130">
        <v>50000</v>
      </c>
      <c r="F23" s="130">
        <v>50000</v>
      </c>
      <c r="G23" s="130">
        <v>50000</v>
      </c>
      <c r="H23" s="130">
        <v>0</v>
      </c>
      <c r="I23" s="130">
        <v>0</v>
      </c>
      <c r="J23" s="152" t="s">
        <v>342</v>
      </c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</row>
    <row r="24" spans="1:162" s="161" customFormat="1" ht="22.5" customHeight="1">
      <c r="A24" s="269" t="s">
        <v>150</v>
      </c>
      <c r="B24" s="269"/>
      <c r="C24" s="269"/>
      <c r="D24" s="269"/>
      <c r="E24" s="160">
        <f>SUM(E9:E23)</f>
        <v>16879610</v>
      </c>
      <c r="F24" s="160">
        <f>SUM(F9:F23)</f>
        <v>7947183</v>
      </c>
      <c r="G24" s="160">
        <f>SUM(G9:G23)</f>
        <v>710000</v>
      </c>
      <c r="H24" s="160">
        <f>SUM(H9:H23)</f>
        <v>3283922</v>
      </c>
      <c r="I24" s="160">
        <f>SUM(I9:I23)</f>
        <v>3953261</v>
      </c>
      <c r="J24" s="126" t="s">
        <v>51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</row>
    <row r="26" ht="12.75">
      <c r="I26" s="7"/>
    </row>
    <row r="27" ht="12.75">
      <c r="I27" s="7"/>
    </row>
    <row r="31" ht="12.75">
      <c r="A31" s="93"/>
    </row>
  </sheetData>
  <mergeCells count="14">
    <mergeCell ref="G4:I4"/>
    <mergeCell ref="G5:G7"/>
    <mergeCell ref="H5:H7"/>
    <mergeCell ref="I5:I7"/>
    <mergeCell ref="A24:D24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110" r:id="rId1"/>
  <headerFooter alignWithMargins="0">
    <oddHeader>&amp;R&amp;9Załącznik nr &amp;A
do uchwały Rady Miejskiej w Szczyrku 
nr IV/14/2006 
z dnia  29 grudnia 2006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Q27"/>
  <sheetViews>
    <sheetView workbookViewId="0" topLeftCell="A4">
      <selection activeCell="C16" sqref="C16:Q16"/>
    </sheetView>
  </sheetViews>
  <sheetFormatPr defaultColWidth="9.00390625" defaultRowHeight="12.75"/>
  <cols>
    <col min="1" max="1" width="3.625" style="15" bestFit="1" customWidth="1"/>
    <col min="2" max="2" width="22.375" style="15" customWidth="1"/>
    <col min="3" max="3" width="12.375" style="15" customWidth="1"/>
    <col min="4" max="4" width="11.125" style="15" customWidth="1"/>
    <col min="5" max="5" width="9.25390625" style="15" customWidth="1"/>
    <col min="6" max="6" width="9.125" style="15" customWidth="1"/>
    <col min="7" max="7" width="7.625" style="15" customWidth="1"/>
    <col min="8" max="8" width="7.875" style="15" customWidth="1"/>
    <col min="9" max="9" width="8.75390625" style="15" customWidth="1"/>
    <col min="10" max="11" width="7.75390625" style="15" customWidth="1"/>
    <col min="12" max="12" width="9.625" style="15" customWidth="1"/>
    <col min="13" max="13" width="11.2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625" style="15" customWidth="1"/>
    <col min="18" max="16384" width="10.25390625" style="15" customWidth="1"/>
  </cols>
  <sheetData>
    <row r="6" spans="1:17" ht="12.75">
      <c r="A6" s="267" t="s">
        <v>141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8" spans="1:17" ht="11.25">
      <c r="A8" s="266" t="s">
        <v>66</v>
      </c>
      <c r="B8" s="266" t="s">
        <v>97</v>
      </c>
      <c r="C8" s="295" t="s">
        <v>98</v>
      </c>
      <c r="D8" s="295" t="s">
        <v>193</v>
      </c>
      <c r="E8" s="295" t="s">
        <v>146</v>
      </c>
      <c r="F8" s="266" t="s">
        <v>5</v>
      </c>
      <c r="G8" s="266"/>
      <c r="H8" s="266" t="s">
        <v>95</v>
      </c>
      <c r="I8" s="266"/>
      <c r="J8" s="266"/>
      <c r="K8" s="266"/>
      <c r="L8" s="266"/>
      <c r="M8" s="266"/>
      <c r="N8" s="266"/>
      <c r="O8" s="266"/>
      <c r="P8" s="266"/>
      <c r="Q8" s="266"/>
    </row>
    <row r="9" spans="1:17" ht="11.25">
      <c r="A9" s="266"/>
      <c r="B9" s="266"/>
      <c r="C9" s="295"/>
      <c r="D9" s="295"/>
      <c r="E9" s="295"/>
      <c r="F9" s="295" t="s">
        <v>143</v>
      </c>
      <c r="G9" s="295" t="s">
        <v>144</v>
      </c>
      <c r="H9" s="266" t="s">
        <v>89</v>
      </c>
      <c r="I9" s="266"/>
      <c r="J9" s="266"/>
      <c r="K9" s="266"/>
      <c r="L9" s="266"/>
      <c r="M9" s="266"/>
      <c r="N9" s="266"/>
      <c r="O9" s="266"/>
      <c r="P9" s="266"/>
      <c r="Q9" s="266"/>
    </row>
    <row r="10" spans="1:17" ht="11.25">
      <c r="A10" s="266"/>
      <c r="B10" s="266"/>
      <c r="C10" s="295"/>
      <c r="D10" s="295"/>
      <c r="E10" s="295"/>
      <c r="F10" s="295"/>
      <c r="G10" s="295"/>
      <c r="H10" s="295" t="s">
        <v>100</v>
      </c>
      <c r="I10" s="266" t="s">
        <v>101</v>
      </c>
      <c r="J10" s="266"/>
      <c r="K10" s="266"/>
      <c r="L10" s="266"/>
      <c r="M10" s="266"/>
      <c r="N10" s="266"/>
      <c r="O10" s="266"/>
      <c r="P10" s="266"/>
      <c r="Q10" s="266"/>
    </row>
    <row r="11" spans="1:17" ht="14.25" customHeight="1">
      <c r="A11" s="266"/>
      <c r="B11" s="266"/>
      <c r="C11" s="295"/>
      <c r="D11" s="295"/>
      <c r="E11" s="295"/>
      <c r="F11" s="295"/>
      <c r="G11" s="295"/>
      <c r="H11" s="295"/>
      <c r="I11" s="266" t="s">
        <v>102</v>
      </c>
      <c r="J11" s="266"/>
      <c r="K11" s="266"/>
      <c r="L11" s="266"/>
      <c r="M11" s="266" t="s">
        <v>99</v>
      </c>
      <c r="N11" s="266"/>
      <c r="O11" s="266"/>
      <c r="P11" s="266"/>
      <c r="Q11" s="266"/>
    </row>
    <row r="12" spans="1:17" ht="12.75" customHeight="1">
      <c r="A12" s="266"/>
      <c r="B12" s="266"/>
      <c r="C12" s="295"/>
      <c r="D12" s="295"/>
      <c r="E12" s="295"/>
      <c r="F12" s="295"/>
      <c r="G12" s="295"/>
      <c r="H12" s="295"/>
      <c r="I12" s="295" t="s">
        <v>103</v>
      </c>
      <c r="J12" s="266" t="s">
        <v>104</v>
      </c>
      <c r="K12" s="266"/>
      <c r="L12" s="266"/>
      <c r="M12" s="295" t="s">
        <v>105</v>
      </c>
      <c r="N12" s="295" t="s">
        <v>104</v>
      </c>
      <c r="O12" s="295"/>
      <c r="P12" s="295"/>
      <c r="Q12" s="295"/>
    </row>
    <row r="13" spans="1:17" ht="48" customHeight="1">
      <c r="A13" s="266"/>
      <c r="B13" s="266"/>
      <c r="C13" s="295"/>
      <c r="D13" s="295"/>
      <c r="E13" s="295"/>
      <c r="F13" s="295"/>
      <c r="G13" s="295"/>
      <c r="H13" s="295"/>
      <c r="I13" s="295"/>
      <c r="J13" s="61" t="s">
        <v>145</v>
      </c>
      <c r="K13" s="61" t="s">
        <v>106</v>
      </c>
      <c r="L13" s="61" t="s">
        <v>107</v>
      </c>
      <c r="M13" s="295"/>
      <c r="N13" s="61" t="s">
        <v>108</v>
      </c>
      <c r="O13" s="61" t="s">
        <v>145</v>
      </c>
      <c r="P13" s="61" t="s">
        <v>106</v>
      </c>
      <c r="Q13" s="61" t="s">
        <v>109</v>
      </c>
    </row>
    <row r="14" spans="1:17" ht="7.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</row>
    <row r="15" spans="1:17" s="88" customFormat="1" ht="11.25">
      <c r="A15" s="204">
        <v>1</v>
      </c>
      <c r="B15" s="62" t="s">
        <v>110</v>
      </c>
      <c r="C15" s="268" t="s">
        <v>51</v>
      </c>
      <c r="D15" s="259"/>
      <c r="E15" s="258">
        <f aca="true" t="shared" si="0" ref="E15:Q15">E20</f>
        <v>9665110</v>
      </c>
      <c r="F15" s="258">
        <f t="shared" si="0"/>
        <v>3345790</v>
      </c>
      <c r="G15" s="258">
        <f t="shared" si="0"/>
        <v>6319320</v>
      </c>
      <c r="H15" s="258">
        <f t="shared" si="0"/>
        <v>9665110</v>
      </c>
      <c r="I15" s="258">
        <f t="shared" si="0"/>
        <v>3345790</v>
      </c>
      <c r="J15" s="258">
        <f t="shared" si="0"/>
        <v>3345790</v>
      </c>
      <c r="K15" s="258">
        <f t="shared" si="0"/>
        <v>0</v>
      </c>
      <c r="L15" s="258">
        <f t="shared" si="0"/>
        <v>0</v>
      </c>
      <c r="M15" s="258">
        <f t="shared" si="0"/>
        <v>6319320</v>
      </c>
      <c r="N15" s="258">
        <f t="shared" si="0"/>
        <v>6319320</v>
      </c>
      <c r="O15" s="258">
        <f t="shared" si="0"/>
        <v>0</v>
      </c>
      <c r="P15" s="258">
        <f t="shared" si="0"/>
        <v>0</v>
      </c>
      <c r="Q15" s="258">
        <f t="shared" si="0"/>
        <v>0</v>
      </c>
    </row>
    <row r="16" spans="1:17" ht="12.75">
      <c r="A16" s="285" t="s">
        <v>111</v>
      </c>
      <c r="B16" s="218" t="s">
        <v>112</v>
      </c>
      <c r="C16" s="286" t="s">
        <v>401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</row>
    <row r="17" spans="1:17" ht="12.75">
      <c r="A17" s="285"/>
      <c r="B17" s="218" t="s">
        <v>113</v>
      </c>
      <c r="C17" s="286" t="s">
        <v>402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</row>
    <row r="18" spans="1:17" ht="12.75">
      <c r="A18" s="285"/>
      <c r="B18" s="218" t="s">
        <v>114</v>
      </c>
      <c r="C18" s="289" t="s">
        <v>403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1"/>
    </row>
    <row r="19" spans="1:17" ht="12.75">
      <c r="A19" s="285"/>
      <c r="B19" s="218" t="s">
        <v>115</v>
      </c>
      <c r="C19" s="292" t="s">
        <v>353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4"/>
    </row>
    <row r="20" spans="1:17" s="217" customFormat="1" ht="11.25">
      <c r="A20" s="285"/>
      <c r="B20" s="219" t="s">
        <v>116</v>
      </c>
      <c r="C20" s="219"/>
      <c r="D20" s="219" t="s">
        <v>404</v>
      </c>
      <c r="E20" s="220">
        <f>SUM(E21:E22)</f>
        <v>9665110</v>
      </c>
      <c r="F20" s="220">
        <f aca="true" t="shared" si="1" ref="F20:Q20">SUM(F21:F22)</f>
        <v>3345790</v>
      </c>
      <c r="G20" s="220">
        <f t="shared" si="1"/>
        <v>6319320</v>
      </c>
      <c r="H20" s="220">
        <f t="shared" si="1"/>
        <v>9665110</v>
      </c>
      <c r="I20" s="220">
        <f t="shared" si="1"/>
        <v>3345790</v>
      </c>
      <c r="J20" s="220">
        <f t="shared" si="1"/>
        <v>3345790</v>
      </c>
      <c r="K20" s="220">
        <f t="shared" si="1"/>
        <v>0</v>
      </c>
      <c r="L20" s="220">
        <f t="shared" si="1"/>
        <v>0</v>
      </c>
      <c r="M20" s="220">
        <f t="shared" si="1"/>
        <v>6319320</v>
      </c>
      <c r="N20" s="220">
        <f t="shared" si="1"/>
        <v>6319320</v>
      </c>
      <c r="O20" s="220">
        <f t="shared" si="1"/>
        <v>0</v>
      </c>
      <c r="P20" s="220">
        <f t="shared" si="1"/>
        <v>0</v>
      </c>
      <c r="Q20" s="220">
        <f t="shared" si="1"/>
        <v>0</v>
      </c>
    </row>
    <row r="21" spans="1:17" ht="11.25">
      <c r="A21" s="285"/>
      <c r="B21" s="218" t="s">
        <v>159</v>
      </c>
      <c r="C21" s="221"/>
      <c r="D21" s="221"/>
      <c r="E21" s="222">
        <v>5857128</v>
      </c>
      <c r="F21" s="222">
        <v>1903867</v>
      </c>
      <c r="G21" s="222">
        <v>3953261</v>
      </c>
      <c r="H21" s="222">
        <v>5857128</v>
      </c>
      <c r="I21" s="222">
        <v>1903867</v>
      </c>
      <c r="J21" s="222">
        <v>1903867</v>
      </c>
      <c r="K21" s="223"/>
      <c r="L21" s="222"/>
      <c r="M21" s="222">
        <f>SUM(N21:Q21)</f>
        <v>3953261</v>
      </c>
      <c r="N21" s="222">
        <v>3953261</v>
      </c>
      <c r="O21" s="222"/>
      <c r="P21" s="222"/>
      <c r="Q21" s="222"/>
    </row>
    <row r="22" spans="1:17" ht="11.25">
      <c r="A22" s="285"/>
      <c r="B22" s="218" t="s">
        <v>61</v>
      </c>
      <c r="C22" s="221"/>
      <c r="D22" s="221"/>
      <c r="E22" s="222">
        <v>3807982</v>
      </c>
      <c r="F22" s="222">
        <v>1441923</v>
      </c>
      <c r="G22" s="222">
        <v>2366059</v>
      </c>
      <c r="H22" s="222">
        <v>3807982</v>
      </c>
      <c r="I22" s="222">
        <v>1441923</v>
      </c>
      <c r="J22" s="222">
        <v>1441923</v>
      </c>
      <c r="K22" s="223"/>
      <c r="L22" s="222"/>
      <c r="M22" s="222">
        <f>SUM(N22:Q22)</f>
        <v>2366059</v>
      </c>
      <c r="N22" s="222">
        <v>2366059</v>
      </c>
      <c r="O22" s="222"/>
      <c r="P22" s="222"/>
      <c r="Q22" s="222"/>
    </row>
    <row r="23" spans="1:17" ht="11.25">
      <c r="A23" s="212"/>
      <c r="B23" s="213"/>
      <c r="C23" s="214"/>
      <c r="D23" s="214"/>
      <c r="E23" s="215"/>
      <c r="F23" s="215"/>
      <c r="G23" s="215"/>
      <c r="H23" s="215"/>
      <c r="I23" s="215"/>
      <c r="J23" s="215"/>
      <c r="K23" s="216"/>
      <c r="L23" s="215"/>
      <c r="M23" s="215"/>
      <c r="N23" s="215"/>
      <c r="O23" s="215"/>
      <c r="P23" s="215"/>
      <c r="Q23" s="215"/>
    </row>
    <row r="25" spans="1:10" ht="11.25">
      <c r="A25" s="284" t="s">
        <v>119</v>
      </c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 ht="11.25">
      <c r="A26" s="94" t="s">
        <v>142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1.25">
      <c r="A27" s="94"/>
      <c r="B27" s="94"/>
      <c r="C27" s="94"/>
      <c r="D27" s="94"/>
      <c r="E27" s="94"/>
      <c r="F27" s="94"/>
      <c r="G27" s="94"/>
      <c r="H27" s="94"/>
      <c r="I27" s="94"/>
      <c r="J27" s="94"/>
    </row>
  </sheetData>
  <mergeCells count="26">
    <mergeCell ref="A6:Q6"/>
    <mergeCell ref="N12:Q12"/>
    <mergeCell ref="C15:D15"/>
    <mergeCell ref="M12:M13"/>
    <mergeCell ref="H8:Q8"/>
    <mergeCell ref="H9:Q9"/>
    <mergeCell ref="I10:Q10"/>
    <mergeCell ref="M11:Q11"/>
    <mergeCell ref="H10:H13"/>
    <mergeCell ref="I11:L11"/>
    <mergeCell ref="I12:I13"/>
    <mergeCell ref="J12:L12"/>
    <mergeCell ref="A8:A13"/>
    <mergeCell ref="B8:B13"/>
    <mergeCell ref="C8:C13"/>
    <mergeCell ref="D8:D13"/>
    <mergeCell ref="E8:E13"/>
    <mergeCell ref="F9:F13"/>
    <mergeCell ref="G9:G13"/>
    <mergeCell ref="F8:G8"/>
    <mergeCell ref="A25:J25"/>
    <mergeCell ref="A16:A22"/>
    <mergeCell ref="C16:Q16"/>
    <mergeCell ref="C17:Q17"/>
    <mergeCell ref="C18:Q18"/>
    <mergeCell ref="C19:Q1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Miejskiej w Szczyrku 
nr  IV/14/2006
z dnia  29 grudnia 2006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E11" sqref="E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60" t="s">
        <v>90</v>
      </c>
      <c r="B1" s="260"/>
      <c r="C1" s="260"/>
      <c r="D1" s="260"/>
    </row>
    <row r="2" ht="6.75" customHeight="1">
      <c r="A2" s="22"/>
    </row>
    <row r="3" ht="12.75">
      <c r="D3" s="12" t="s">
        <v>43</v>
      </c>
    </row>
    <row r="4" spans="1:4" ht="15" customHeight="1">
      <c r="A4" s="279" t="s">
        <v>66</v>
      </c>
      <c r="B4" s="279" t="s">
        <v>4</v>
      </c>
      <c r="C4" s="280" t="s">
        <v>69</v>
      </c>
      <c r="D4" s="280" t="s">
        <v>70</v>
      </c>
    </row>
    <row r="5" spans="1:4" ht="15" customHeight="1">
      <c r="A5" s="279"/>
      <c r="B5" s="279"/>
      <c r="C5" s="279"/>
      <c r="D5" s="280"/>
    </row>
    <row r="6" spans="1:4" ht="15.75" customHeight="1">
      <c r="A6" s="279"/>
      <c r="B6" s="279"/>
      <c r="C6" s="279"/>
      <c r="D6" s="280"/>
    </row>
    <row r="7" spans="1:4" s="90" customFormat="1" ht="6.75" customHeight="1">
      <c r="A7" s="89">
        <v>1</v>
      </c>
      <c r="B7" s="89">
        <v>2</v>
      </c>
      <c r="C7" s="89">
        <v>3</v>
      </c>
      <c r="D7" s="89">
        <v>4</v>
      </c>
    </row>
    <row r="8" spans="1:4" ht="18.75" customHeight="1">
      <c r="A8" s="279" t="s">
        <v>26</v>
      </c>
      <c r="B8" s="279"/>
      <c r="C8" s="207"/>
      <c r="D8" s="208">
        <f>SUM(D9:D16)</f>
        <v>4247686</v>
      </c>
    </row>
    <row r="9" spans="1:4" ht="18.75" customHeight="1">
      <c r="A9" s="34" t="s">
        <v>12</v>
      </c>
      <c r="B9" s="35" t="s">
        <v>20</v>
      </c>
      <c r="C9" s="34" t="s">
        <v>27</v>
      </c>
      <c r="D9" s="149">
        <v>963764</v>
      </c>
    </row>
    <row r="10" spans="1:4" ht="18.75" customHeight="1">
      <c r="A10" s="36" t="s">
        <v>13</v>
      </c>
      <c r="B10" s="37" t="s">
        <v>21</v>
      </c>
      <c r="C10" s="36" t="s">
        <v>27</v>
      </c>
      <c r="D10" s="147">
        <v>1380055</v>
      </c>
    </row>
    <row r="11" spans="1:4" ht="39.75" customHeight="1">
      <c r="A11" s="36" t="s">
        <v>14</v>
      </c>
      <c r="B11" s="38" t="s">
        <v>147</v>
      </c>
      <c r="C11" s="36" t="s">
        <v>53</v>
      </c>
      <c r="D11" s="147">
        <v>1903867</v>
      </c>
    </row>
    <row r="12" spans="1:4" ht="18.75" customHeight="1">
      <c r="A12" s="36" t="s">
        <v>1</v>
      </c>
      <c r="B12" s="37" t="s">
        <v>29</v>
      </c>
      <c r="C12" s="36" t="s">
        <v>54</v>
      </c>
      <c r="D12" s="147"/>
    </row>
    <row r="13" spans="1:4" ht="18.75" customHeight="1">
      <c r="A13" s="36" t="s">
        <v>19</v>
      </c>
      <c r="B13" s="37" t="s">
        <v>148</v>
      </c>
      <c r="C13" s="36" t="s">
        <v>160</v>
      </c>
      <c r="D13" s="147"/>
    </row>
    <row r="14" spans="1:4" ht="18.75" customHeight="1">
      <c r="A14" s="36" t="s">
        <v>22</v>
      </c>
      <c r="B14" s="37" t="s">
        <v>23</v>
      </c>
      <c r="C14" s="36" t="s">
        <v>28</v>
      </c>
      <c r="D14" s="147"/>
    </row>
    <row r="15" spans="1:4" ht="18.75" customHeight="1">
      <c r="A15" s="36" t="s">
        <v>24</v>
      </c>
      <c r="B15" s="37" t="s">
        <v>176</v>
      </c>
      <c r="C15" s="36" t="s">
        <v>88</v>
      </c>
      <c r="D15" s="147"/>
    </row>
    <row r="16" spans="1:4" ht="18.75" customHeight="1">
      <c r="A16" s="36" t="s">
        <v>31</v>
      </c>
      <c r="B16" s="40" t="s">
        <v>52</v>
      </c>
      <c r="C16" s="39" t="s">
        <v>30</v>
      </c>
      <c r="D16" s="148"/>
    </row>
    <row r="17" spans="1:4" ht="18.75" customHeight="1">
      <c r="A17" s="279" t="s">
        <v>149</v>
      </c>
      <c r="B17" s="279"/>
      <c r="C17" s="207"/>
      <c r="D17" s="208">
        <f>SUM(D18:D24)</f>
        <v>1175042</v>
      </c>
    </row>
    <row r="18" spans="1:4" ht="18.75" customHeight="1">
      <c r="A18" s="34" t="s">
        <v>12</v>
      </c>
      <c r="B18" s="35" t="s">
        <v>55</v>
      </c>
      <c r="C18" s="34" t="s">
        <v>33</v>
      </c>
      <c r="D18" s="149">
        <v>1150000</v>
      </c>
    </row>
    <row r="19" spans="1:4" ht="18.75" customHeight="1">
      <c r="A19" s="36" t="s">
        <v>13</v>
      </c>
      <c r="B19" s="37" t="s">
        <v>32</v>
      </c>
      <c r="C19" s="36" t="s">
        <v>33</v>
      </c>
      <c r="D19" s="147">
        <v>25042</v>
      </c>
    </row>
    <row r="20" spans="1:4" ht="38.25">
      <c r="A20" s="36" t="s">
        <v>14</v>
      </c>
      <c r="B20" s="38" t="s">
        <v>58</v>
      </c>
      <c r="C20" s="36" t="s">
        <v>59</v>
      </c>
      <c r="D20" s="147"/>
    </row>
    <row r="21" spans="1:4" ht="18.75" customHeight="1">
      <c r="A21" s="36" t="s">
        <v>1</v>
      </c>
      <c r="B21" s="37" t="s">
        <v>56</v>
      </c>
      <c r="C21" s="36" t="s">
        <v>50</v>
      </c>
      <c r="D21" s="147"/>
    </row>
    <row r="22" spans="1:4" ht="18.75" customHeight="1">
      <c r="A22" s="36" t="s">
        <v>19</v>
      </c>
      <c r="B22" s="37" t="s">
        <v>57</v>
      </c>
      <c r="C22" s="36" t="s">
        <v>35</v>
      </c>
      <c r="D22" s="147"/>
    </row>
    <row r="23" spans="1:4" ht="18.75" customHeight="1">
      <c r="A23" s="36" t="s">
        <v>22</v>
      </c>
      <c r="B23" s="37" t="s">
        <v>177</v>
      </c>
      <c r="C23" s="36" t="s">
        <v>36</v>
      </c>
      <c r="D23" s="147"/>
    </row>
    <row r="24" spans="1:4" ht="18.75" customHeight="1">
      <c r="A24" s="39" t="s">
        <v>24</v>
      </c>
      <c r="B24" s="40" t="s">
        <v>37</v>
      </c>
      <c r="C24" s="39" t="s">
        <v>34</v>
      </c>
      <c r="D24" s="148"/>
    </row>
    <row r="25" spans="1:4" ht="7.5" customHeight="1">
      <c r="A25" s="6"/>
      <c r="B25" s="7"/>
      <c r="C25" s="7"/>
      <c r="D25" s="7"/>
    </row>
    <row r="26" spans="1:6" ht="12.75">
      <c r="A26" s="65"/>
      <c r="B26" s="64"/>
      <c r="C26" s="64"/>
      <c r="D26" s="64"/>
      <c r="E26" s="59"/>
      <c r="F26" s="59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&amp;A
do uchwały Rady Miejskiej w Szczyrku 
nr  IV/14/2006
z dnia 29 grudnia 2006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Q37"/>
  <sheetViews>
    <sheetView defaultGridColor="0" colorId="8" workbookViewId="0" topLeftCell="A4">
      <selection activeCell="G20" sqref="G20"/>
    </sheetView>
  </sheetViews>
  <sheetFormatPr defaultColWidth="9.00390625" defaultRowHeight="12.75"/>
  <cols>
    <col min="1" max="1" width="5.625" style="5" bestFit="1" customWidth="1"/>
    <col min="2" max="2" width="8.625" style="5" customWidth="1"/>
    <col min="3" max="3" width="33.75390625" style="2" customWidth="1"/>
    <col min="4" max="4" width="11.625" style="2" customWidth="1"/>
    <col min="5" max="5" width="10.875" style="2" customWidth="1"/>
    <col min="6" max="6" width="12.00390625" style="2" customWidth="1"/>
    <col min="7" max="7" width="15.00390625" style="0" customWidth="1"/>
    <col min="8" max="8" width="13.25390625" style="0" customWidth="1"/>
    <col min="9" max="9" width="11.25390625" style="0" customWidth="1"/>
    <col min="10" max="10" width="7.75390625" style="0" customWidth="1"/>
    <col min="11" max="11" width="7.625" style="0" customWidth="1"/>
  </cols>
  <sheetData>
    <row r="1" spans="1:9" ht="48.75" customHeight="1">
      <c r="A1" s="261" t="s">
        <v>63</v>
      </c>
      <c r="B1" s="261"/>
      <c r="C1" s="261"/>
      <c r="D1" s="261"/>
      <c r="E1" s="261"/>
      <c r="F1" s="261"/>
      <c r="G1" s="261"/>
      <c r="H1" s="261"/>
      <c r="I1" s="261"/>
    </row>
    <row r="2" spans="9:95" ht="12.75">
      <c r="I2" s="11" t="s">
        <v>43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</row>
    <row r="3" spans="1:95" s="5" customFormat="1" ht="20.25" customHeight="1">
      <c r="A3" s="279" t="s">
        <v>2</v>
      </c>
      <c r="B3" s="262" t="s">
        <v>3</v>
      </c>
      <c r="C3" s="262" t="s">
        <v>18</v>
      </c>
      <c r="D3" s="280" t="s">
        <v>136</v>
      </c>
      <c r="E3" s="280" t="s">
        <v>331</v>
      </c>
      <c r="F3" s="280" t="s">
        <v>101</v>
      </c>
      <c r="G3" s="280"/>
      <c r="H3" s="280"/>
      <c r="I3" s="280"/>
      <c r="J3" s="265" t="s">
        <v>410</v>
      </c>
      <c r="K3" s="296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</row>
    <row r="4" spans="1:95" s="5" customFormat="1" ht="46.5" customHeight="1">
      <c r="A4" s="279"/>
      <c r="B4" s="263"/>
      <c r="C4" s="263"/>
      <c r="D4" s="279"/>
      <c r="E4" s="280"/>
      <c r="F4" s="280" t="s">
        <v>134</v>
      </c>
      <c r="G4" s="280" t="s">
        <v>5</v>
      </c>
      <c r="H4" s="280"/>
      <c r="I4" s="280" t="s">
        <v>135</v>
      </c>
      <c r="J4" s="297"/>
      <c r="K4" s="298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</row>
    <row r="5" spans="1:95" s="5" customFormat="1" ht="46.5" customHeight="1">
      <c r="A5" s="279"/>
      <c r="B5" s="264"/>
      <c r="C5" s="264"/>
      <c r="D5" s="279"/>
      <c r="E5" s="280"/>
      <c r="F5" s="280"/>
      <c r="G5" s="21" t="s">
        <v>330</v>
      </c>
      <c r="H5" s="21" t="s">
        <v>162</v>
      </c>
      <c r="I5" s="280"/>
      <c r="J5" s="230" t="s">
        <v>412</v>
      </c>
      <c r="K5" s="231" t="s">
        <v>411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</row>
    <row r="6" spans="1:95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28" t="s">
        <v>351</v>
      </c>
      <c r="K6" s="229" t="s">
        <v>405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</row>
    <row r="7" spans="1:95" s="99" customFormat="1" ht="19.5" customHeight="1">
      <c r="A7" s="141">
        <v>750</v>
      </c>
      <c r="B7" s="141"/>
      <c r="C7" s="107" t="s">
        <v>234</v>
      </c>
      <c r="D7" s="119">
        <f>D8</f>
        <v>52125</v>
      </c>
      <c r="E7" s="119">
        <f>E8</f>
        <v>52125</v>
      </c>
      <c r="F7" s="119">
        <f>F8</f>
        <v>52125</v>
      </c>
      <c r="G7" s="119">
        <f>G8</f>
        <v>52125</v>
      </c>
      <c r="H7" s="119">
        <v>0</v>
      </c>
      <c r="I7" s="163">
        <f>I8</f>
        <v>0</v>
      </c>
      <c r="J7" s="163">
        <f>J8</f>
        <v>24900</v>
      </c>
      <c r="K7" s="119">
        <f>K8</f>
        <v>0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</row>
    <row r="8" spans="1:95" ht="19.5" customHeight="1">
      <c r="A8" s="42"/>
      <c r="B8" s="42">
        <v>75011</v>
      </c>
      <c r="C8" s="106" t="s">
        <v>317</v>
      </c>
      <c r="D8" s="120">
        <v>52125</v>
      </c>
      <c r="E8" s="120">
        <v>52125</v>
      </c>
      <c r="F8" s="120">
        <v>52125</v>
      </c>
      <c r="G8" s="120">
        <v>52125</v>
      </c>
      <c r="H8" s="120">
        <v>0</v>
      </c>
      <c r="I8" s="120">
        <v>0</v>
      </c>
      <c r="J8" s="120">
        <v>24900</v>
      </c>
      <c r="K8" s="120">
        <v>0</v>
      </c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</row>
    <row r="9" spans="1:95" s="86" customFormat="1" ht="51">
      <c r="A9" s="142">
        <v>751</v>
      </c>
      <c r="B9" s="142"/>
      <c r="C9" s="108" t="s">
        <v>420</v>
      </c>
      <c r="D9" s="122">
        <f>D10</f>
        <v>1350</v>
      </c>
      <c r="E9" s="122">
        <v>1350</v>
      </c>
      <c r="F9" s="122">
        <v>1350</v>
      </c>
      <c r="G9" s="122">
        <f>G10</f>
        <v>435</v>
      </c>
      <c r="H9" s="122">
        <v>0</v>
      </c>
      <c r="I9" s="164">
        <v>0</v>
      </c>
      <c r="J9" s="164">
        <v>0</v>
      </c>
      <c r="K9" s="122">
        <v>0</v>
      </c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</row>
    <row r="10" spans="1:95" s="167" customFormat="1" ht="25.5">
      <c r="A10" s="233"/>
      <c r="B10" s="233">
        <v>75101</v>
      </c>
      <c r="C10" s="234" t="s">
        <v>421</v>
      </c>
      <c r="D10" s="235">
        <v>1350</v>
      </c>
      <c r="E10" s="235">
        <v>1350</v>
      </c>
      <c r="F10" s="235">
        <v>1350</v>
      </c>
      <c r="G10" s="235">
        <v>435</v>
      </c>
      <c r="H10" s="235">
        <v>0</v>
      </c>
      <c r="I10" s="236">
        <v>0</v>
      </c>
      <c r="J10" s="236">
        <v>0</v>
      </c>
      <c r="K10" s="235">
        <v>0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</row>
    <row r="11" spans="1:95" s="99" customFormat="1" ht="19.5" customHeight="1">
      <c r="A11" s="142">
        <v>852</v>
      </c>
      <c r="B11" s="142"/>
      <c r="C11" s="108" t="s">
        <v>209</v>
      </c>
      <c r="D11" s="122">
        <f>SUM(D12:D15)</f>
        <v>1667899</v>
      </c>
      <c r="E11" s="122">
        <f>F11+I11</f>
        <v>1667899</v>
      </c>
      <c r="F11" s="122">
        <f aca="true" t="shared" si="0" ref="F11:K11">SUM(F12:F15)</f>
        <v>1667899</v>
      </c>
      <c r="G11" s="122">
        <f t="shared" si="0"/>
        <v>56384</v>
      </c>
      <c r="H11" s="122">
        <f t="shared" si="0"/>
        <v>1489736</v>
      </c>
      <c r="I11" s="164">
        <f t="shared" si="0"/>
        <v>0</v>
      </c>
      <c r="J11" s="164">
        <f t="shared" si="0"/>
        <v>600</v>
      </c>
      <c r="K11" s="122">
        <f t="shared" si="0"/>
        <v>0</v>
      </c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</row>
    <row r="12" spans="1:95" ht="51">
      <c r="A12" s="42"/>
      <c r="B12" s="42">
        <v>85212</v>
      </c>
      <c r="C12" s="159" t="s">
        <v>321</v>
      </c>
      <c r="D12" s="120">
        <v>1546120</v>
      </c>
      <c r="E12" s="120">
        <f>F12+I12</f>
        <v>1546120</v>
      </c>
      <c r="F12" s="120">
        <v>1546120</v>
      </c>
      <c r="G12" s="120">
        <v>56384</v>
      </c>
      <c r="H12" s="120">
        <v>1489736</v>
      </c>
      <c r="I12" s="120">
        <v>0</v>
      </c>
      <c r="J12" s="120">
        <v>0</v>
      </c>
      <c r="K12" s="120">
        <v>0</v>
      </c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</row>
    <row r="13" spans="1:95" ht="52.5" customHeight="1">
      <c r="A13" s="42"/>
      <c r="B13" s="42">
        <v>85213</v>
      </c>
      <c r="C13" s="159" t="s">
        <v>318</v>
      </c>
      <c r="D13" s="120">
        <v>6000</v>
      </c>
      <c r="E13" s="120">
        <f>F13+I13</f>
        <v>6000</v>
      </c>
      <c r="F13" s="120">
        <v>6000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</row>
    <row r="14" spans="1:95" ht="27.75" customHeight="1">
      <c r="A14" s="42"/>
      <c r="B14" s="42">
        <v>85214</v>
      </c>
      <c r="C14" s="159" t="s">
        <v>319</v>
      </c>
      <c r="D14" s="120">
        <v>102819</v>
      </c>
      <c r="E14" s="120">
        <f>F14+I14</f>
        <v>102819</v>
      </c>
      <c r="F14" s="120">
        <v>102819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</row>
    <row r="15" spans="1:95" ht="25.5" customHeight="1">
      <c r="A15" s="42"/>
      <c r="B15" s="42">
        <v>85228</v>
      </c>
      <c r="C15" s="159" t="s">
        <v>320</v>
      </c>
      <c r="D15" s="120">
        <v>12960</v>
      </c>
      <c r="E15" s="120">
        <f>F15+I15</f>
        <v>12960</v>
      </c>
      <c r="F15" s="120">
        <v>12960</v>
      </c>
      <c r="G15" s="120">
        <v>0</v>
      </c>
      <c r="H15" s="120">
        <v>0</v>
      </c>
      <c r="I15" s="121">
        <v>0</v>
      </c>
      <c r="J15" s="121">
        <v>600</v>
      </c>
      <c r="K15" s="121">
        <v>0</v>
      </c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</row>
    <row r="16" spans="1:95" s="117" customFormat="1" ht="19.5" customHeight="1">
      <c r="A16" s="281" t="s">
        <v>150</v>
      </c>
      <c r="B16" s="282"/>
      <c r="C16" s="283"/>
      <c r="D16" s="143">
        <f aca="true" t="shared" si="1" ref="D16:K16">D7+D9+D11</f>
        <v>1721374</v>
      </c>
      <c r="E16" s="143">
        <f t="shared" si="1"/>
        <v>1721374</v>
      </c>
      <c r="F16" s="143">
        <f t="shared" si="1"/>
        <v>1721374</v>
      </c>
      <c r="G16" s="143">
        <f t="shared" si="1"/>
        <v>108944</v>
      </c>
      <c r="H16" s="143">
        <f t="shared" si="1"/>
        <v>1489736</v>
      </c>
      <c r="I16" s="165">
        <f t="shared" si="1"/>
        <v>0</v>
      </c>
      <c r="J16" s="165">
        <f t="shared" si="1"/>
        <v>25500</v>
      </c>
      <c r="K16" s="143">
        <f t="shared" si="1"/>
        <v>0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</row>
    <row r="17" spans="11:95" ht="12.75"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</row>
    <row r="18" spans="1:95" ht="12.75">
      <c r="A18" s="109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</row>
    <row r="19" spans="11:95" ht="12.75"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</row>
    <row r="20" spans="11:95" ht="12.75"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</row>
    <row r="21" spans="11:95" ht="12.75"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</row>
    <row r="22" spans="11:95" ht="12.75"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</row>
    <row r="23" spans="11:95" ht="12.75"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</row>
    <row r="24" spans="11:95" ht="12.75"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</row>
    <row r="25" spans="11:95" ht="12.75"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</row>
    <row r="26" spans="11:95" ht="12.75"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</row>
    <row r="27" spans="11:95" ht="12.75"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</row>
    <row r="28" spans="11:95" ht="12.75"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</row>
    <row r="29" spans="11:95" ht="12.75"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</row>
    <row r="30" spans="11:95" ht="12.75"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</row>
    <row r="31" spans="11:95" ht="12.75"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</row>
    <row r="32" spans="11:95" ht="12.75"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</row>
    <row r="33" spans="11:95" ht="12.75"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</row>
    <row r="34" spans="11:95" ht="12.75"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</row>
    <row r="35" spans="11:95" ht="12.75"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</row>
    <row r="36" spans="11:95" ht="12.75"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</row>
    <row r="37" spans="11:95" ht="12.75"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</row>
  </sheetData>
  <mergeCells count="12">
    <mergeCell ref="J3:K4"/>
    <mergeCell ref="A16:C16"/>
    <mergeCell ref="G4:H4"/>
    <mergeCell ref="I4:I5"/>
    <mergeCell ref="F3:I3"/>
    <mergeCell ref="A1:I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w Szczyrku 
nr  IV/14/2006
z dnia  29 grudnia 2006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34.00390625" style="0" customWidth="1"/>
    <col min="4" max="4" width="10.375" style="0" customWidth="1"/>
    <col min="5" max="5" width="11.75390625" style="0" customWidth="1"/>
    <col min="6" max="6" width="10.125" style="0" customWidth="1"/>
    <col min="7" max="7" width="14.875" style="0" customWidth="1"/>
    <col min="8" max="8" width="12.25390625" style="0" customWidth="1"/>
    <col min="9" max="9" width="10.75390625" style="0" customWidth="1"/>
  </cols>
  <sheetData>
    <row r="2" spans="1:9" s="110" customFormat="1" ht="45.75" customHeight="1">
      <c r="A2" s="261" t="s">
        <v>425</v>
      </c>
      <c r="B2" s="261"/>
      <c r="C2" s="261"/>
      <c r="D2" s="261"/>
      <c r="E2" s="261"/>
      <c r="F2" s="261"/>
      <c r="G2" s="261"/>
      <c r="H2" s="261"/>
      <c r="I2" s="261"/>
    </row>
    <row r="3" spans="1:9" ht="12.75">
      <c r="A3" s="5"/>
      <c r="B3" s="5"/>
      <c r="C3" s="2"/>
      <c r="D3" s="2"/>
      <c r="E3" s="2"/>
      <c r="F3" s="2"/>
      <c r="I3" s="11" t="s">
        <v>43</v>
      </c>
    </row>
    <row r="4" spans="1:9" ht="12.75" customHeight="1">
      <c r="A4" s="279" t="s">
        <v>2</v>
      </c>
      <c r="B4" s="262" t="s">
        <v>3</v>
      </c>
      <c r="C4" s="262" t="s">
        <v>18</v>
      </c>
      <c r="D4" s="280" t="s">
        <v>136</v>
      </c>
      <c r="E4" s="280" t="s">
        <v>331</v>
      </c>
      <c r="F4" s="280" t="s">
        <v>101</v>
      </c>
      <c r="G4" s="280"/>
      <c r="H4" s="280"/>
      <c r="I4" s="280"/>
    </row>
    <row r="5" spans="1:9" ht="12.75">
      <c r="A5" s="279"/>
      <c r="B5" s="263"/>
      <c r="C5" s="263"/>
      <c r="D5" s="279"/>
      <c r="E5" s="280"/>
      <c r="F5" s="280" t="s">
        <v>134</v>
      </c>
      <c r="G5" s="280" t="s">
        <v>5</v>
      </c>
      <c r="H5" s="280"/>
      <c r="I5" s="280" t="s">
        <v>135</v>
      </c>
    </row>
    <row r="6" spans="1:9" ht="51">
      <c r="A6" s="279"/>
      <c r="B6" s="264"/>
      <c r="C6" s="264"/>
      <c r="D6" s="279"/>
      <c r="E6" s="280"/>
      <c r="F6" s="280"/>
      <c r="G6" s="21" t="s">
        <v>426</v>
      </c>
      <c r="H6" s="21" t="s">
        <v>162</v>
      </c>
      <c r="I6" s="28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2.75">
      <c r="A8" s="142">
        <v>852</v>
      </c>
      <c r="B8" s="142"/>
      <c r="C8" s="108" t="s">
        <v>209</v>
      </c>
      <c r="D8" s="122">
        <f>SUM(D9:D11)</f>
        <v>160941</v>
      </c>
      <c r="E8" s="122">
        <f>F8+I8</f>
        <v>160941</v>
      </c>
      <c r="F8" s="122">
        <f>SUM(F9:F11)</f>
        <v>160941</v>
      </c>
      <c r="G8" s="122">
        <f>SUM(G9:G11)</f>
        <v>89707</v>
      </c>
      <c r="H8" s="122">
        <f>SUM(H9:H11)</f>
        <v>71234</v>
      </c>
      <c r="I8" s="122">
        <f>SUM(I9:I11)</f>
        <v>0</v>
      </c>
    </row>
    <row r="9" spans="1:9" ht="25.5">
      <c r="A9" s="42"/>
      <c r="B9" s="42">
        <v>85214</v>
      </c>
      <c r="C9" s="159" t="s">
        <v>319</v>
      </c>
      <c r="D9" s="120">
        <v>43548</v>
      </c>
      <c r="E9" s="120">
        <f>F9+I9</f>
        <v>43548</v>
      </c>
      <c r="F9" s="120">
        <v>43548</v>
      </c>
      <c r="G9" s="120">
        <v>0</v>
      </c>
      <c r="H9" s="120">
        <v>43548</v>
      </c>
      <c r="I9" s="120">
        <v>0</v>
      </c>
    </row>
    <row r="10" spans="1:9" ht="12.75">
      <c r="A10" s="42"/>
      <c r="B10" s="42">
        <v>85219</v>
      </c>
      <c r="C10" s="159" t="s">
        <v>284</v>
      </c>
      <c r="D10" s="120">
        <v>89707</v>
      </c>
      <c r="E10" s="120">
        <f>F10+I10</f>
        <v>89707</v>
      </c>
      <c r="F10" s="120">
        <v>89707</v>
      </c>
      <c r="G10" s="120">
        <v>89707</v>
      </c>
      <c r="H10" s="120">
        <v>0</v>
      </c>
      <c r="I10" s="121">
        <v>0</v>
      </c>
    </row>
    <row r="11" spans="1:9" ht="12.75">
      <c r="A11" s="42"/>
      <c r="B11" s="42">
        <v>85295</v>
      </c>
      <c r="C11" s="159" t="s">
        <v>221</v>
      </c>
      <c r="D11" s="120">
        <v>27686</v>
      </c>
      <c r="E11" s="120">
        <f>F11+I11</f>
        <v>27686</v>
      </c>
      <c r="F11" s="120">
        <v>27686</v>
      </c>
      <c r="G11" s="120">
        <v>0</v>
      </c>
      <c r="H11" s="120">
        <v>27686</v>
      </c>
      <c r="I11" s="121">
        <v>0</v>
      </c>
    </row>
    <row r="12" spans="1:9" ht="15">
      <c r="A12" s="281" t="s">
        <v>150</v>
      </c>
      <c r="B12" s="282"/>
      <c r="C12" s="283"/>
      <c r="D12" s="143">
        <f>D8</f>
        <v>160941</v>
      </c>
      <c r="E12" s="143">
        <f>F12+I12</f>
        <v>160941</v>
      </c>
      <c r="F12" s="143">
        <f>F8</f>
        <v>160941</v>
      </c>
      <c r="G12" s="143">
        <f>G8</f>
        <v>89707</v>
      </c>
      <c r="H12" s="143">
        <f>H8</f>
        <v>71234</v>
      </c>
      <c r="I12" s="143">
        <f>I8</f>
        <v>0</v>
      </c>
    </row>
  </sheetData>
  <mergeCells count="11">
    <mergeCell ref="A2:I2"/>
    <mergeCell ref="A4:A6"/>
    <mergeCell ref="B4:B6"/>
    <mergeCell ref="C4:C6"/>
    <mergeCell ref="D4:D6"/>
    <mergeCell ref="E4:E6"/>
    <mergeCell ref="F4:I4"/>
    <mergeCell ref="A12:C12"/>
    <mergeCell ref="F5:F6"/>
    <mergeCell ref="G5:H5"/>
    <mergeCell ref="I5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6a
Do uchwały Rady Miejskiej w Szczyrku
nr IV/14/2006
z dnia 29 grudnia 2006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I21"/>
  <sheetViews>
    <sheetView workbookViewId="0" topLeftCell="A1">
      <selection activeCell="D21" sqref="D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13.125" style="2" customWidth="1"/>
    <col min="4" max="4" width="14.125" style="2" customWidth="1"/>
    <col min="5" max="5" width="14.375" style="2" customWidth="1"/>
    <col min="6" max="6" width="16.125" style="2" customWidth="1"/>
    <col min="7" max="7" width="10.375" style="0" customWidth="1"/>
    <col min="8" max="8" width="14.625" style="0" customWidth="1"/>
    <col min="78" max="16384" width="9.125" style="2" customWidth="1"/>
  </cols>
  <sheetData>
    <row r="1" spans="10:139" ht="12.75"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</row>
    <row r="2" spans="10:139" ht="12.75"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</row>
    <row r="3" spans="10:139" ht="12.75"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</row>
    <row r="4" spans="10:139" ht="12.75"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</row>
    <row r="5" spans="1:139" ht="45" customHeight="1">
      <c r="A5" s="261" t="s">
        <v>200</v>
      </c>
      <c r="B5" s="261"/>
      <c r="C5" s="261"/>
      <c r="D5" s="261"/>
      <c r="E5" s="261"/>
      <c r="F5" s="261"/>
      <c r="G5" s="261"/>
      <c r="H5" s="261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</row>
    <row r="6" spans="10:139" ht="12.75"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</row>
    <row r="7" spans="8:139" ht="12.75">
      <c r="H7" s="83" t="s">
        <v>43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</row>
    <row r="8" spans="1:139" ht="20.25" customHeight="1">
      <c r="A8" s="279" t="s">
        <v>2</v>
      </c>
      <c r="B8" s="279" t="s">
        <v>3</v>
      </c>
      <c r="C8" s="280" t="s">
        <v>136</v>
      </c>
      <c r="D8" s="280" t="s">
        <v>387</v>
      </c>
      <c r="E8" s="280" t="s">
        <v>101</v>
      </c>
      <c r="F8" s="280"/>
      <c r="G8" s="280"/>
      <c r="H8" s="280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</row>
    <row r="9" spans="1:139" ht="18" customHeight="1">
      <c r="A9" s="279"/>
      <c r="B9" s="279"/>
      <c r="C9" s="279"/>
      <c r="D9" s="280"/>
      <c r="E9" s="280" t="s">
        <v>134</v>
      </c>
      <c r="F9" s="280" t="s">
        <v>5</v>
      </c>
      <c r="G9" s="280"/>
      <c r="H9" s="280" t="s">
        <v>135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</row>
    <row r="10" spans="1:139" ht="69" customHeight="1">
      <c r="A10" s="279"/>
      <c r="B10" s="279"/>
      <c r="C10" s="279"/>
      <c r="D10" s="280"/>
      <c r="E10" s="280"/>
      <c r="F10" s="21" t="s">
        <v>388</v>
      </c>
      <c r="G10" s="21" t="s">
        <v>133</v>
      </c>
      <c r="H10" s="280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</row>
    <row r="11" spans="1:139" ht="8.2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</row>
    <row r="12" spans="1:139" s="144" customFormat="1" ht="19.5" customHeight="1">
      <c r="A12" s="198">
        <v>754</v>
      </c>
      <c r="B12" s="199">
        <v>75414</v>
      </c>
      <c r="C12" s="200">
        <v>15244</v>
      </c>
      <c r="D12" s="200">
        <v>15244</v>
      </c>
      <c r="E12" s="200">
        <v>15244</v>
      </c>
      <c r="F12" s="200">
        <v>15244</v>
      </c>
      <c r="G12" s="201" t="s">
        <v>389</v>
      </c>
      <c r="H12" s="201" t="s">
        <v>390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</row>
    <row r="13" spans="1:139" s="161" customFormat="1" ht="24.75" customHeight="1">
      <c r="A13" s="299" t="s">
        <v>150</v>
      </c>
      <c r="B13" s="299"/>
      <c r="C13" s="299"/>
      <c r="D13" s="160">
        <f>D12</f>
        <v>15244</v>
      </c>
      <c r="E13" s="160">
        <f>E12</f>
        <v>15244</v>
      </c>
      <c r="F13" s="160">
        <f>F12</f>
        <v>15244</v>
      </c>
      <c r="G13" s="126" t="str">
        <f>G12</f>
        <v>__________</v>
      </c>
      <c r="H13" s="126" t="str">
        <f>H12</f>
        <v>_____________</v>
      </c>
      <c r="I13" s="197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</row>
    <row r="14" spans="10:139" ht="12.75"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</row>
    <row r="15" spans="1:139" ht="12.75">
      <c r="A15" s="93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</row>
    <row r="16" spans="10:139" ht="12.75"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</row>
    <row r="17" spans="10:139" ht="12.75"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</row>
    <row r="18" spans="10:139" ht="12.75"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</row>
    <row r="19" spans="10:139" ht="12.75"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</row>
    <row r="20" spans="10:139" ht="12.75"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</row>
    <row r="21" spans="10:139" ht="12.75"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</row>
  </sheetData>
  <mergeCells count="10">
    <mergeCell ref="F9:G9"/>
    <mergeCell ref="H9:H10"/>
    <mergeCell ref="A13:C13"/>
    <mergeCell ref="A5:H5"/>
    <mergeCell ref="A8:A10"/>
    <mergeCell ref="B8:B10"/>
    <mergeCell ref="C8:C10"/>
    <mergeCell ref="D8:D10"/>
    <mergeCell ref="E8:H8"/>
    <mergeCell ref="E9:E10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120" r:id="rId1"/>
  <headerFooter alignWithMargins="0">
    <oddHeader>&amp;RZałącznik nr 7   
do uchwały Rady Miejskiej w Szczyrku 
nr  IV/14/2006
z dnia 29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Kazimiera Egielman</cp:lastModifiedBy>
  <cp:lastPrinted>2007-01-05T11:41:37Z</cp:lastPrinted>
  <dcterms:created xsi:type="dcterms:W3CDTF">1998-12-09T13:02:10Z</dcterms:created>
  <dcterms:modified xsi:type="dcterms:W3CDTF">2007-01-05T11:41:38Z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