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1"/>
  </bookViews>
  <sheets>
    <sheet name="2" sheetId="1" r:id="rId1"/>
    <sheet name="3" sheetId="2" r:id="rId2"/>
    <sheet name="4" sheetId="3" r:id="rId3"/>
    <sheet name="Arkusz1" sheetId="4" state="hidden" r:id="rId4"/>
    <sheet name="Arkusz2" sheetId="5" state="hidden" r:id="rId5"/>
    <sheet name="Arkusz4" sheetId="6" state="hidden" r:id="rId6"/>
    <sheet name="Arkusz3" sheetId="7" state="hidden" r:id="rId7"/>
    <sheet name="Arkusz5" sheetId="8" state="hidden" r:id="rId8"/>
    <sheet name="Arkusz6" sheetId="9" state="hidden" r:id="rId9"/>
    <sheet name="1" sheetId="10" r:id="rId10"/>
    <sheet name="Arkusz8" sheetId="11" state="hidden" r:id="rId11"/>
    <sheet name="Arkusz9" sheetId="12" state="hidden" r:id="rId12"/>
  </sheets>
  <definedNames/>
  <calcPr fullCalcOnLoad="1"/>
</workbook>
</file>

<file path=xl/sharedStrings.xml><?xml version="1.0" encoding="utf-8"?>
<sst xmlns="http://schemas.openxmlformats.org/spreadsheetml/2006/main" count="446" uniqueCount="206">
  <si>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</si>
  <si>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</si>
  <si>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</si>
  <si>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</si>
  <si>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</si>
  <si>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</si>
  <si>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</si>
  <si>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</si>
  <si>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</si>
  <si>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</si>
  <si>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</si>
  <si>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</si>
  <si>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</si>
  <si>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</si>
  <si>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</si>
  <si>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</si>
  <si>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</si>
  <si>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</si>
  <si>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</si>
  <si>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</si>
  <si>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</si>
  <si>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</si>
  <si>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</si>
  <si>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</si>
  <si>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</si>
  <si>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</si>
  <si>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</si>
  <si>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</si>
  <si>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</si>
  <si>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</si>
  <si>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</si>
  <si>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</si>
  <si>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</si>
  <si>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</si>
  <si>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</si>
  <si>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</si>
  <si>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</si>
  <si>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</si>
  <si>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</si>
  <si>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</si>
  <si>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</si>
  <si>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</si>
  <si>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</si>
  <si>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</si>
  <si>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</si>
  <si>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</si>
  <si>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</si>
  <si>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</si>
  <si>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</si>
  <si>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</si>
  <si>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</si>
  <si>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</si>
  <si>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</si>
  <si>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</si>
  <si>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</si>
  <si>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</si>
  <si>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</si>
  <si>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</si>
  <si>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</si>
  <si>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</si>
  <si>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</si>
  <si>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</si>
  <si>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</si>
  <si>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</si>
  <si>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</si>
  <si>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</si>
  <si>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</si>
  <si>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</si>
  <si>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</si>
  <si>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</si>
  <si>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</si>
  <si>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</si>
  <si>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</si>
  <si>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</si>
  <si>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</si>
  <si>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750</t>
  </si>
  <si>
    <t>75023</t>
  </si>
  <si>
    <t>754</t>
  </si>
  <si>
    <t>801</t>
  </si>
  <si>
    <t>80101</t>
  </si>
  <si>
    <t>900</t>
  </si>
  <si>
    <t>90001</t>
  </si>
  <si>
    <t>921</t>
  </si>
  <si>
    <t>92195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</si>
  <si>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</si>
  <si>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</si>
  <si>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</si>
  <si>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</si>
  <si>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</si>
  <si>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</si>
  <si>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</si>
  <si>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</si>
  <si>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</si>
  <si>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</si>
  <si>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</si>
  <si>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</si>
  <si>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</si>
  <si>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</si>
  <si>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</si>
  <si>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</si>
  <si>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</si>
  <si>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</si>
  <si>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</si>
  <si>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</si>
  <si>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</si>
  <si>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</si>
  <si>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</si>
  <si>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</si>
  <si>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</si>
  <si>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</si>
  <si>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2009 r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</si>
  <si>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</si>
  <si>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</si>
  <si>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</si>
  <si>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</si>
  <si>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</si>
  <si>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Budowa Centrum Rekreacji (crossowy tor rowerowy i trasa narciarstwa biegowego) w mieście Szczyrk</t>
  </si>
  <si>
    <t>60013</t>
  </si>
  <si>
    <t>14.</t>
  </si>
  <si>
    <t>Dochody</t>
  </si>
  <si>
    <t>Wyniki budżetu</t>
  </si>
  <si>
    <t>Projekt przebudowy  ul. Klimczoka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</si>
  <si>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</si>
  <si>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</si>
  <si>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Przygotowanie jednostek samorządu terytorialnego do świadczenia e- usług oraz integracji z SEKAP</t>
  </si>
  <si>
    <t>Modernizacja i termomodernizacja ZSPIG nr 2 w Szczyrku przy ul. Myśliwskiej 154</t>
  </si>
  <si>
    <t>2011 r.</t>
  </si>
  <si>
    <t>Budowa 2 parkingów przy obiektach turystycznych ( Hala Pośrednia, Skalite)</t>
  </si>
  <si>
    <t>Wydatki majątkowe w 2009 r.</t>
  </si>
  <si>
    <t>rok budżetowy 2009 (7+8+9)</t>
  </si>
  <si>
    <t>Projekt poszerzenia ul. Skalistej</t>
  </si>
  <si>
    <t>Wytyczenie szlaku turystycznego oraz przygotowanie i uzbrojenieterenu pod budowę kolei gondolowej Szczyrk-Górka w kierunku Klimczoka</t>
  </si>
  <si>
    <t>Projekt i zabudowa tarasu budynku UM</t>
  </si>
  <si>
    <t>Temomodernizacja budynku Zespołu Szkolno-Przedszkolnego</t>
  </si>
  <si>
    <t>Przychody i rozchody budżetu w 2009r.</t>
  </si>
  <si>
    <t>Zakup serwera księgowego - wymiana systemu podatkowego z wersji DOS na wersje Windows</t>
  </si>
  <si>
    <t>15.</t>
  </si>
  <si>
    <t>Zakup nieruchomości</t>
  </si>
  <si>
    <t>Projekt przebudowy mostu na ul. Poziomkowej</t>
  </si>
  <si>
    <t>Kwota
2009 r.</t>
  </si>
  <si>
    <t xml:space="preserve">Projekt i budowa zatok autobusowych w Szczyrku Centrum </t>
  </si>
  <si>
    <t>60014</t>
  </si>
  <si>
    <t>Projekt chodnika ul. Salmopolska</t>
  </si>
  <si>
    <t>Projekt chodnika ul. Olimpijska</t>
  </si>
  <si>
    <t>12.</t>
  </si>
  <si>
    <t>II Społeczeństwo Informacyjne</t>
  </si>
  <si>
    <t>Przygotowanie jednostek samorządu terytorialnego do świadczenia e-usług oraz integracji z SEKAP</t>
  </si>
  <si>
    <t>Program Operacyjny Współpracy Transgranicznej Republika Czeska - Rzeczpospolita Polska 2007-2013</t>
  </si>
  <si>
    <t xml:space="preserve">3. Wspieranie Współpracy Społeczności Lokalnych </t>
  </si>
  <si>
    <t>3.3. Fundusz mikroprojektów w Euroregionie Beskidy</t>
  </si>
  <si>
    <t>Wykonanie i modernizacja informacji turystycznej, infrastruktury szlaków górskich w Mieście Szczyrk</t>
  </si>
  <si>
    <t>Program Operacyjny Kapitał Ludzki</t>
  </si>
  <si>
    <t>IX. Rozwój wykształcenia i kompetencji w regionach</t>
  </si>
  <si>
    <t>Środki z budżetu gminy</t>
  </si>
  <si>
    <t>Środki z budżetu krajowego</t>
  </si>
  <si>
    <t>2009 do 2011</t>
  </si>
  <si>
    <t>Wydatki razem (10+14)</t>
  </si>
  <si>
    <t>Wydatki razem (11+12+13)</t>
  </si>
  <si>
    <t>Wydatki razem (15+16+17+18)</t>
  </si>
  <si>
    <t>Projekt budowy kanalizacji sanitarnej przy ul. Orzechowej, Ogrodowej,  Wczasowej, Świerkowej (Stromej) w Szczyrku</t>
  </si>
  <si>
    <t>75411</t>
  </si>
  <si>
    <t>Dotacja celowa na realizację zadania "II etap budowy strażnicy PSP wraz z siedzibą komendy Miejskiej w Bielsku-Białej przy ul. Leszczyńskiej"</t>
  </si>
  <si>
    <t>801-80104-4118-4119-4128-4129-4178-4179-4218-4219-4248-4249-4308-4309-4368-4369-4438-4439-4748-4749-4758-4759</t>
  </si>
  <si>
    <t>Limity wydatków na wieloletnie programy inwestycyjne w latach 2009- 2011</t>
  </si>
  <si>
    <t>Nazwa zadania inwestycyjnego
i okres realizacji
(w latach)</t>
  </si>
  <si>
    <t>rok budżetowy 2009 (7+8+9+10)</t>
  </si>
  <si>
    <t>środki pochodzące
 z innych  źródeł*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</si>
  <si>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</si>
  <si>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</si>
  <si>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</si>
  <si>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</si>
  <si>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,</t>
  </si>
  <si>
    <t>9.1. Wyrównywanie Szans edukacyjnych i zapewnienie wysokiej jakości usług edukacyjnych świadczonych w systemie oświaty</t>
  </si>
  <si>
    <t>Edukacja integracyjna dla dzieci z Miasta Szczyrk</t>
  </si>
  <si>
    <t>Wykonanie  i modernizacja informacji turystycznej, infrastrukturyszlaków górskich w Mieście Szczyrk</t>
  </si>
  <si>
    <t>16.</t>
  </si>
  <si>
    <t>13.</t>
  </si>
  <si>
    <t>17.</t>
  </si>
  <si>
    <t>19.</t>
  </si>
  <si>
    <t xml:space="preserve"> </t>
  </si>
  <si>
    <t>VII. Promocja integracji społecznej</t>
  </si>
  <si>
    <t>7.1 Rozwój i upowszechnianie aktywnej integracji</t>
  </si>
  <si>
    <t>Ścieżka do aktywności-aktywizacja społeczno zawodowa mieszkańców Szczyrku</t>
  </si>
  <si>
    <t>926</t>
  </si>
  <si>
    <t>92601</t>
  </si>
  <si>
    <t>Budowa wielofunkcyjnego boiska sportowego, ogólnie dostępnego dla dzieci i młodzieży w Szczyrku przy ul. Szkolnej 9</t>
  </si>
  <si>
    <t>90015</t>
  </si>
  <si>
    <t>Realizacja projektu rozbudowy oświetlenia ulicznego</t>
  </si>
  <si>
    <t>18.</t>
  </si>
  <si>
    <t xml:space="preserve">   </t>
  </si>
  <si>
    <t xml:space="preserve">Spłaty kredytów                                                   </t>
  </si>
  <si>
    <t>Budowa dwóch parkingów przy obiektach turystycznych (Hala Pośrednia, Skalite</t>
  </si>
  <si>
    <t>20.</t>
  </si>
  <si>
    <t xml:space="preserve"> 21.</t>
  </si>
  <si>
    <t>22.</t>
  </si>
  <si>
    <t xml:space="preserve">Kredyty                                                               w tym: kredyt na zadania planowane art.5 ust.3 ustawy z dn.                                                       30.06.2005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</si>
  <si>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Wydatki * na programy i projekty realizowane ze środków pochodzących z funduszy strukturalnych i Funduszu spójności w latach 2009-2011</t>
  </si>
  <si>
    <t>Wydatki w okresie realizacji projektu (całkowita wartośc projektu) (6+7+8)</t>
  </si>
  <si>
    <t xml:space="preserve">2010 r. </t>
  </si>
  <si>
    <t xml:space="preserve">  </t>
  </si>
  <si>
    <t>2.2. Rozwój elektronicznych usług publicznych</t>
  </si>
  <si>
    <t>750-75023-6058/6059, 6068-6069</t>
  </si>
  <si>
    <t>630-63003-4178-4179-4218-4219-4278-4279-4308-4309-4748-4749-4758-4759</t>
  </si>
  <si>
    <t>9.1.1. Zmiejszanie nierówności w stopniu upowszechniania edukacji przedszkolnej</t>
  </si>
  <si>
    <t>7.1.1 Rozwój i upowszechnianie aktywnej integracji przez ośrodki pomocy społecznej</t>
  </si>
  <si>
    <t>852-85295-4018-4019-4118-4119-4128-4129-4178-4179-4218-4219-4308-4309-4368-4369-4378-4379-4758-4759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</si>
</sst>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justify" wrapText="1"/>
    </xf>
    <xf numFmtId="3" fontId="14" fillId="20" borderId="17" xfId="0" applyNumberFormat="1" applyFont="1" applyFill="1" applyBorder="1" applyAlignment="1">
      <alignment horizontal="right"/>
    </xf>
    <xf numFmtId="3" fontId="14" fillId="20" borderId="18" xfId="0" applyNumberFormat="1" applyFont="1" applyFill="1" applyBorder="1" applyAlignment="1">
      <alignment horizontal="right"/>
    </xf>
    <xf numFmtId="3" fontId="14" fillId="20" borderId="18" xfId="0" applyNumberFormat="1" applyFont="1" applyFill="1" applyBorder="1" applyAlignment="1">
      <alignment/>
    </xf>
    <xf numFmtId="0" fontId="14" fillId="20" borderId="18" xfId="0" applyFont="1" applyFill="1" applyBorder="1" applyAlignment="1">
      <alignment horizontal="left" vertical="justify"/>
    </xf>
    <xf numFmtId="0" fontId="6" fillId="0" borderId="19" xfId="0" applyFont="1" applyBorder="1" applyAlignment="1">
      <alignment horizontal="center"/>
    </xf>
    <xf numFmtId="0" fontId="14" fillId="20" borderId="20" xfId="0" applyFont="1" applyFill="1" applyBorder="1" applyAlignment="1">
      <alignment horizontal="center" wrapText="1"/>
    </xf>
    <xf numFmtId="0" fontId="14" fillId="20" borderId="2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20" borderId="23" xfId="0" applyFont="1" applyFill="1" applyBorder="1" applyAlignment="1">
      <alignment wrapText="1"/>
    </xf>
    <xf numFmtId="3" fontId="6" fillId="20" borderId="24" xfId="0" applyNumberFormat="1" applyFont="1" applyFill="1" applyBorder="1" applyAlignment="1">
      <alignment horizontal="right" wrapText="1"/>
    </xf>
    <xf numFmtId="0" fontId="6" fillId="20" borderId="21" xfId="0" applyFont="1" applyFill="1" applyBorder="1" applyAlignment="1">
      <alignment wrapText="1"/>
    </xf>
    <xf numFmtId="3" fontId="6" fillId="20" borderId="19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3" fontId="6" fillId="0" borderId="25" xfId="0" applyNumberFormat="1" applyFont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0" fontId="6" fillId="0" borderId="19" xfId="52" applyFont="1" applyFill="1" applyBorder="1" applyAlignment="1">
      <alignment/>
      <protection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wrapText="1"/>
    </xf>
    <xf numFmtId="0" fontId="6" fillId="0" borderId="25" xfId="52" applyFont="1" applyBorder="1">
      <alignment/>
      <protection/>
    </xf>
    <xf numFmtId="0" fontId="6" fillId="0" borderId="25" xfId="0" applyFont="1" applyBorder="1" applyAlignment="1">
      <alignment horizontal="right" wrapText="1"/>
    </xf>
    <xf numFmtId="3" fontId="6" fillId="0" borderId="25" xfId="0" applyNumberFormat="1" applyFont="1" applyBorder="1" applyAlignment="1">
      <alignment wrapText="1"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3" fontId="6" fillId="0" borderId="25" xfId="52" applyNumberFormat="1" applyFont="1" applyBorder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20" borderId="20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3" fontId="6" fillId="0" borderId="21" xfId="0" applyNumberFormat="1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3" fontId="6" fillId="0" borderId="21" xfId="0" applyNumberFormat="1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14" fillId="20" borderId="15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/>
    </xf>
    <xf numFmtId="0" fontId="14" fillId="20" borderId="24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/>
    </xf>
    <xf numFmtId="0" fontId="14" fillId="20" borderId="24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 wrapText="1"/>
    </xf>
    <xf numFmtId="0" fontId="14" fillId="20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13" fillId="20" borderId="27" xfId="0" applyFont="1" applyFill="1" applyBorder="1" applyAlignment="1">
      <alignment horizontal="center" vertical="center"/>
    </xf>
    <xf numFmtId="0" fontId="13" fillId="20" borderId="28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3" fontId="6" fillId="20" borderId="25" xfId="0" applyNumberFormat="1" applyFont="1" applyFill="1" applyBorder="1" applyAlignment="1">
      <alignment horizontal="right" wrapText="1"/>
    </xf>
    <xf numFmtId="0" fontId="6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20" borderId="25" xfId="0" applyFont="1" applyFill="1" applyBorder="1" applyAlignment="1">
      <alignment/>
    </xf>
    <xf numFmtId="0" fontId="6" fillId="20" borderId="24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14" fillId="20" borderId="29" xfId="0" applyFont="1" applyFill="1" applyBorder="1" applyAlignment="1">
      <alignment horizontal="center"/>
    </xf>
    <xf numFmtId="0" fontId="14" fillId="20" borderId="30" xfId="0" applyFont="1" applyFill="1" applyBorder="1" applyAlignment="1">
      <alignment horizontal="center"/>
    </xf>
    <xf numFmtId="0" fontId="14" fillId="20" borderId="22" xfId="0" applyFont="1" applyFill="1" applyBorder="1" applyAlignment="1">
      <alignment horizontal="center"/>
    </xf>
    <xf numFmtId="0" fontId="14" fillId="20" borderId="24" xfId="0" applyFont="1" applyFill="1" applyBorder="1" applyAlignment="1">
      <alignment horizontal="center" wrapText="1"/>
    </xf>
    <xf numFmtId="0" fontId="14" fillId="20" borderId="15" xfId="0" applyFont="1" applyFill="1" applyBorder="1" applyAlignment="1">
      <alignment horizontal="center" wrapText="1"/>
    </xf>
    <xf numFmtId="0" fontId="14" fillId="20" borderId="19" xfId="0" applyFont="1" applyFill="1" applyBorder="1" applyAlignment="1">
      <alignment horizontal="center" wrapText="1"/>
    </xf>
    <xf numFmtId="0" fontId="14" fillId="20" borderId="29" xfId="0" applyFont="1" applyFill="1" applyBorder="1" applyAlignment="1">
      <alignment horizontal="center" wrapText="1"/>
    </xf>
    <xf numFmtId="0" fontId="14" fillId="20" borderId="30" xfId="0" applyFont="1" applyFill="1" applyBorder="1" applyAlignment="1">
      <alignment horizontal="center" wrapText="1"/>
    </xf>
    <xf numFmtId="0" fontId="14" fillId="2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6" fillId="20" borderId="24" xfId="0" applyNumberFormat="1" applyFont="1" applyFill="1" applyBorder="1" applyAlignment="1">
      <alignment horizontal="right" wrapText="1"/>
    </xf>
    <xf numFmtId="3" fontId="6" fillId="20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/>
    </xf>
    <xf numFmtId="0" fontId="6" fillId="20" borderId="24" xfId="0" applyFont="1" applyFill="1" applyBorder="1" applyAlignment="1">
      <alignment/>
    </xf>
    <xf numFmtId="0" fontId="6" fillId="20" borderId="19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0" fontId="6" fillId="20" borderId="23" xfId="0" applyFont="1" applyFill="1" applyBorder="1" applyAlignment="1">
      <alignment/>
    </xf>
    <xf numFmtId="0" fontId="6" fillId="20" borderId="21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13" fillId="20" borderId="24" xfId="0" applyFont="1" applyFill="1" applyBorder="1" applyAlignment="1">
      <alignment horizontal="center" vertical="center" wrapText="1"/>
    </xf>
    <xf numFmtId="0" fontId="6" fillId="20" borderId="24" xfId="52" applyFont="1" applyFill="1" applyBorder="1" applyAlignment="1">
      <alignment/>
      <protection/>
    </xf>
    <xf numFmtId="0" fontId="6" fillId="20" borderId="19" xfId="52" applyFont="1" applyFill="1" applyBorder="1" applyAlignment="1">
      <alignment/>
      <protection/>
    </xf>
    <xf numFmtId="0" fontId="6" fillId="20" borderId="20" xfId="0" applyFont="1" applyFill="1" applyBorder="1" applyAlignment="1">
      <alignment/>
    </xf>
    <xf numFmtId="0" fontId="6" fillId="0" borderId="15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justify" wrapText="1"/>
    </xf>
    <xf numFmtId="0" fontId="6" fillId="0" borderId="15" xfId="0" applyFont="1" applyBorder="1" applyAlignment="1">
      <alignment horizontal="left" vertical="justify" wrapText="1"/>
    </xf>
    <xf numFmtId="0" fontId="6" fillId="0" borderId="19" xfId="0" applyFont="1" applyBorder="1" applyAlignment="1">
      <alignment horizontal="left" vertical="justify" wrapText="1"/>
    </xf>
    <xf numFmtId="3" fontId="6" fillId="0" borderId="2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4" xfId="0" applyFont="1" applyBorder="1" applyAlignment="1">
      <alignment horizontal="left" vertical="justify"/>
    </xf>
    <xf numFmtId="0" fontId="6" fillId="0" borderId="15" xfId="0" applyFont="1" applyBorder="1" applyAlignment="1">
      <alignment horizontal="left" vertical="justify"/>
    </xf>
    <xf numFmtId="0" fontId="6" fillId="0" borderId="19" xfId="0" applyFont="1" applyBorder="1" applyAlignment="1">
      <alignment horizontal="left" vertical="justify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13" fillId="20" borderId="33" xfId="0" applyFont="1" applyFill="1" applyBorder="1" applyAlignment="1">
      <alignment horizontal="center" vertical="center" wrapText="1"/>
    </xf>
    <xf numFmtId="0" fontId="13" fillId="20" borderId="34" xfId="0" applyFont="1" applyFill="1" applyBorder="1" applyAlignment="1">
      <alignment horizontal="center" vertical="center" wrapText="1"/>
    </xf>
    <xf numFmtId="0" fontId="13" fillId="20" borderId="35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 wrapText="1"/>
    </xf>
    <xf numFmtId="0" fontId="13" fillId="20" borderId="28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  <xf numFmtId="0" fontId="13" fillId="20" borderId="33" xfId="0" applyFont="1" applyFill="1" applyBorder="1" applyAlignment="1">
      <alignment horizontal="center" vertical="center"/>
    </xf>
    <xf numFmtId="0" fontId="13" fillId="20" borderId="34" xfId="0" applyFont="1" applyFill="1" applyBorder="1" applyAlignment="1">
      <alignment horizontal="center" vertical="center"/>
    </xf>
    <xf numFmtId="0" fontId="13" fillId="2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31" xfId="0" applyFont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justify" wrapText="1"/>
    </xf>
    <xf numFmtId="0" fontId="14" fillId="20" borderId="37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0"/>
  <sheetViews>
    <sheetView zoomScaleSheetLayoutView="100" workbookViewId="0" topLeftCell="A1">
      <selection activeCell="A31" sqref="A31:D31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14" t="s">
        <v>128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26</v>
      </c>
    </row>
    <row r="3" spans="1:10" s="18" customFormat="1" ht="19.5" customHeight="1">
      <c r="A3" s="115" t="s">
        <v>38</v>
      </c>
      <c r="B3" s="115" t="s">
        <v>1</v>
      </c>
      <c r="C3" s="115" t="s">
        <v>25</v>
      </c>
      <c r="D3" s="113" t="s">
        <v>27</v>
      </c>
      <c r="E3" s="113" t="s">
        <v>63</v>
      </c>
      <c r="F3" s="113" t="s">
        <v>41</v>
      </c>
      <c r="G3" s="113"/>
      <c r="H3" s="113"/>
      <c r="I3" s="113"/>
      <c r="J3" s="113" t="s">
        <v>64</v>
      </c>
    </row>
    <row r="4" spans="1:10" s="18" customFormat="1" ht="19.5" customHeight="1">
      <c r="A4" s="115"/>
      <c r="B4" s="115"/>
      <c r="C4" s="115"/>
      <c r="D4" s="113"/>
      <c r="E4" s="113"/>
      <c r="F4" s="113" t="s">
        <v>129</v>
      </c>
      <c r="G4" s="113" t="s">
        <v>69</v>
      </c>
      <c r="H4" s="113"/>
      <c r="I4" s="113"/>
      <c r="J4" s="113"/>
    </row>
    <row r="5" spans="1:10" s="18" customFormat="1" ht="29.25" customHeight="1">
      <c r="A5" s="115"/>
      <c r="B5" s="115"/>
      <c r="C5" s="115"/>
      <c r="D5" s="113"/>
      <c r="E5" s="113"/>
      <c r="F5" s="113"/>
      <c r="G5" s="113" t="s">
        <v>65</v>
      </c>
      <c r="H5" s="113" t="s">
        <v>57</v>
      </c>
      <c r="I5" s="113" t="s">
        <v>58</v>
      </c>
      <c r="J5" s="113"/>
    </row>
    <row r="6" spans="1:10" s="18" customFormat="1" ht="19.5" customHeight="1">
      <c r="A6" s="115"/>
      <c r="B6" s="115"/>
      <c r="C6" s="115"/>
      <c r="D6" s="113"/>
      <c r="E6" s="113"/>
      <c r="F6" s="113"/>
      <c r="G6" s="113"/>
      <c r="H6" s="113"/>
      <c r="I6" s="113"/>
      <c r="J6" s="113"/>
    </row>
    <row r="7" spans="1:10" s="18" customFormat="1" ht="20.25" customHeight="1">
      <c r="A7" s="115"/>
      <c r="B7" s="115"/>
      <c r="C7" s="115"/>
      <c r="D7" s="113"/>
      <c r="E7" s="113"/>
      <c r="F7" s="113"/>
      <c r="G7" s="113"/>
      <c r="H7" s="113"/>
      <c r="I7" s="113"/>
      <c r="J7" s="113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7.5" customHeight="1">
      <c r="A9" s="39" t="s">
        <v>5</v>
      </c>
      <c r="B9" s="40" t="s">
        <v>70</v>
      </c>
      <c r="C9" s="40" t="s">
        <v>117</v>
      </c>
      <c r="D9" s="43" t="s">
        <v>140</v>
      </c>
      <c r="E9" s="42">
        <v>35000</v>
      </c>
      <c r="F9" s="42">
        <v>35000</v>
      </c>
      <c r="G9" s="42"/>
      <c r="H9" s="42">
        <v>35000</v>
      </c>
      <c r="I9" s="42"/>
      <c r="J9" s="41" t="s">
        <v>84</v>
      </c>
    </row>
    <row r="10" spans="1:10" ht="24" customHeight="1">
      <c r="A10" s="39" t="s">
        <v>6</v>
      </c>
      <c r="B10" s="40" t="s">
        <v>70</v>
      </c>
      <c r="C10" s="40" t="s">
        <v>117</v>
      </c>
      <c r="D10" s="41" t="s">
        <v>142</v>
      </c>
      <c r="E10" s="42">
        <v>15000</v>
      </c>
      <c r="F10" s="42">
        <v>15000</v>
      </c>
      <c r="G10" s="42"/>
      <c r="H10" s="42">
        <v>15000</v>
      </c>
      <c r="I10" s="42"/>
      <c r="J10" s="41" t="s">
        <v>84</v>
      </c>
    </row>
    <row r="11" spans="1:10" ht="24.75" customHeight="1">
      <c r="A11" s="39" t="s">
        <v>7</v>
      </c>
      <c r="B11" s="40" t="s">
        <v>70</v>
      </c>
      <c r="C11" s="40" t="s">
        <v>141</v>
      </c>
      <c r="D11" s="43" t="s">
        <v>143</v>
      </c>
      <c r="E11" s="42">
        <v>15000</v>
      </c>
      <c r="F11" s="42">
        <v>15000</v>
      </c>
      <c r="G11" s="42"/>
      <c r="H11" s="42">
        <v>15000</v>
      </c>
      <c r="I11" s="42"/>
      <c r="J11" s="41" t="s">
        <v>84</v>
      </c>
    </row>
    <row r="12" spans="1:10" ht="36" customHeight="1">
      <c r="A12" s="39" t="s">
        <v>0</v>
      </c>
      <c r="B12" s="40" t="s">
        <v>70</v>
      </c>
      <c r="C12" s="40" t="s">
        <v>71</v>
      </c>
      <c r="D12" s="43" t="s">
        <v>138</v>
      </c>
      <c r="E12" s="42">
        <v>40000</v>
      </c>
      <c r="F12" s="42">
        <v>40000</v>
      </c>
      <c r="G12" s="42"/>
      <c r="H12" s="42">
        <v>40000</v>
      </c>
      <c r="I12" s="42"/>
      <c r="J12" s="41" t="s">
        <v>84</v>
      </c>
    </row>
    <row r="13" spans="1:10" ht="22.5">
      <c r="A13" s="39" t="s">
        <v>8</v>
      </c>
      <c r="B13" s="40">
        <v>600</v>
      </c>
      <c r="C13" s="40">
        <v>60016</v>
      </c>
      <c r="D13" s="41" t="s">
        <v>121</v>
      </c>
      <c r="E13" s="42">
        <v>200000</v>
      </c>
      <c r="F13" s="42">
        <v>200000</v>
      </c>
      <c r="G13" s="42"/>
      <c r="H13" s="42">
        <v>200000</v>
      </c>
      <c r="I13" s="42"/>
      <c r="J13" s="41" t="s">
        <v>84</v>
      </c>
    </row>
    <row r="14" spans="1:10" ht="22.5">
      <c r="A14" s="39" t="s">
        <v>10</v>
      </c>
      <c r="B14" s="40" t="s">
        <v>70</v>
      </c>
      <c r="C14" s="40" t="s">
        <v>71</v>
      </c>
      <c r="D14" s="41" t="s">
        <v>130</v>
      </c>
      <c r="E14" s="42">
        <v>20000</v>
      </c>
      <c r="F14" s="42">
        <v>20000</v>
      </c>
      <c r="G14" s="42"/>
      <c r="H14" s="42">
        <v>20000</v>
      </c>
      <c r="I14" s="42"/>
      <c r="J14" s="41" t="s">
        <v>84</v>
      </c>
    </row>
    <row r="15" spans="1:10" ht="66.75" customHeight="1">
      <c r="A15" s="39" t="s">
        <v>12</v>
      </c>
      <c r="B15" s="40" t="s">
        <v>72</v>
      </c>
      <c r="C15" s="40" t="s">
        <v>88</v>
      </c>
      <c r="D15" s="43" t="s">
        <v>116</v>
      </c>
      <c r="E15" s="42">
        <v>6199770</v>
      </c>
      <c r="F15" s="42">
        <v>605968</v>
      </c>
      <c r="G15" s="42"/>
      <c r="H15" s="42">
        <v>605968</v>
      </c>
      <c r="I15" s="42"/>
      <c r="J15" s="41" t="s">
        <v>84</v>
      </c>
    </row>
    <row r="16" spans="1:10" ht="101.25" customHeight="1">
      <c r="A16" s="39" t="s">
        <v>18</v>
      </c>
      <c r="B16" s="40" t="s">
        <v>72</v>
      </c>
      <c r="C16" s="40" t="s">
        <v>88</v>
      </c>
      <c r="D16" s="43" t="s">
        <v>122</v>
      </c>
      <c r="E16" s="42">
        <v>11370641</v>
      </c>
      <c r="F16" s="42">
        <v>711338</v>
      </c>
      <c r="G16" s="42"/>
      <c r="H16" s="42">
        <v>711338</v>
      </c>
      <c r="I16" s="42"/>
      <c r="J16" s="41" t="s">
        <v>84</v>
      </c>
    </row>
    <row r="17" spans="1:10" ht="89.25" customHeight="1">
      <c r="A17" s="39" t="s">
        <v>85</v>
      </c>
      <c r="B17" s="40" t="s">
        <v>72</v>
      </c>
      <c r="C17" s="40" t="s">
        <v>88</v>
      </c>
      <c r="D17" s="43" t="s">
        <v>131</v>
      </c>
      <c r="E17" s="42">
        <v>5971467</v>
      </c>
      <c r="F17" s="42">
        <v>60000</v>
      </c>
      <c r="G17" s="42"/>
      <c r="H17" s="42">
        <v>60000</v>
      </c>
      <c r="I17" s="42"/>
      <c r="J17" s="41" t="s">
        <v>84</v>
      </c>
    </row>
    <row r="18" spans="1:10" ht="72" customHeight="1">
      <c r="A18" s="39" t="s">
        <v>86</v>
      </c>
      <c r="B18" s="40" t="s">
        <v>72</v>
      </c>
      <c r="C18" s="40" t="s">
        <v>88</v>
      </c>
      <c r="D18" s="43" t="s">
        <v>174</v>
      </c>
      <c r="E18" s="42">
        <v>37136</v>
      </c>
      <c r="F18" s="42">
        <v>37136</v>
      </c>
      <c r="G18" s="42"/>
      <c r="H18" s="42">
        <v>37136</v>
      </c>
      <c r="I18" s="42"/>
      <c r="J18" s="41" t="s">
        <v>84</v>
      </c>
    </row>
    <row r="19" spans="1:10" ht="58.5" customHeight="1">
      <c r="A19" s="39" t="s">
        <v>87</v>
      </c>
      <c r="B19" s="40" t="s">
        <v>72</v>
      </c>
      <c r="C19" s="40" t="s">
        <v>88</v>
      </c>
      <c r="D19" s="43" t="s">
        <v>191</v>
      </c>
      <c r="E19" s="42">
        <v>2221513</v>
      </c>
      <c r="F19" s="42">
        <v>1464</v>
      </c>
      <c r="G19" s="42"/>
      <c r="H19" s="42">
        <v>1464</v>
      </c>
      <c r="I19" s="42"/>
      <c r="J19" s="41" t="s">
        <v>84</v>
      </c>
    </row>
    <row r="20" spans="1:10" ht="26.25" customHeight="1">
      <c r="A20" s="39" t="s">
        <v>144</v>
      </c>
      <c r="B20" s="40" t="s">
        <v>73</v>
      </c>
      <c r="C20" s="40" t="s">
        <v>74</v>
      </c>
      <c r="D20" s="43" t="s">
        <v>137</v>
      </c>
      <c r="E20" s="42">
        <v>1013000</v>
      </c>
      <c r="F20" s="42">
        <v>1013000</v>
      </c>
      <c r="G20" s="42"/>
      <c r="H20" s="42">
        <v>1013000</v>
      </c>
      <c r="I20" s="42"/>
      <c r="J20" s="41" t="s">
        <v>84</v>
      </c>
    </row>
    <row r="21" spans="1:10" ht="21" customHeight="1">
      <c r="A21" s="39" t="s">
        <v>176</v>
      </c>
      <c r="B21" s="40" t="s">
        <v>75</v>
      </c>
      <c r="C21" s="40" t="s">
        <v>76</v>
      </c>
      <c r="D21" s="41" t="s">
        <v>132</v>
      </c>
      <c r="E21" s="42">
        <v>70000</v>
      </c>
      <c r="F21" s="42">
        <v>70000</v>
      </c>
      <c r="G21" s="42"/>
      <c r="H21" s="42">
        <v>70000</v>
      </c>
      <c r="I21" s="42"/>
      <c r="J21" s="41" t="s">
        <v>84</v>
      </c>
    </row>
    <row r="22" spans="1:10" ht="55.5" customHeight="1">
      <c r="A22" s="39" t="s">
        <v>118</v>
      </c>
      <c r="B22" s="40" t="s">
        <v>75</v>
      </c>
      <c r="C22" s="40" t="s">
        <v>76</v>
      </c>
      <c r="D22" s="41" t="s">
        <v>135</v>
      </c>
      <c r="E22" s="42">
        <v>76500</v>
      </c>
      <c r="F22" s="42">
        <v>76500</v>
      </c>
      <c r="G22" s="42"/>
      <c r="H22" s="42">
        <v>76500</v>
      </c>
      <c r="I22" s="42"/>
      <c r="J22" s="41" t="s">
        <v>84</v>
      </c>
    </row>
    <row r="23" spans="1:10" ht="81" customHeight="1">
      <c r="A23" s="39" t="s">
        <v>136</v>
      </c>
      <c r="B23" s="40" t="s">
        <v>77</v>
      </c>
      <c r="C23" s="40" t="s">
        <v>160</v>
      </c>
      <c r="D23" s="41" t="s">
        <v>161</v>
      </c>
      <c r="E23" s="42">
        <v>10000</v>
      </c>
      <c r="F23" s="42">
        <v>10000</v>
      </c>
      <c r="G23" s="42"/>
      <c r="H23" s="42">
        <v>10000</v>
      </c>
      <c r="I23" s="42"/>
      <c r="J23" s="41" t="s">
        <v>84</v>
      </c>
    </row>
    <row r="24" spans="1:10" ht="55.5" customHeight="1">
      <c r="A24" s="39" t="s">
        <v>175</v>
      </c>
      <c r="B24" s="40" t="s">
        <v>75</v>
      </c>
      <c r="C24" s="40" t="s">
        <v>76</v>
      </c>
      <c r="D24" s="41" t="s">
        <v>124</v>
      </c>
      <c r="E24" s="42">
        <v>173728</v>
      </c>
      <c r="F24" s="42">
        <v>160130</v>
      </c>
      <c r="G24" s="42"/>
      <c r="H24" s="42">
        <v>24020</v>
      </c>
      <c r="I24" s="42">
        <v>136110</v>
      </c>
      <c r="J24" s="41" t="s">
        <v>84</v>
      </c>
    </row>
    <row r="25" spans="1:10" ht="45.75" customHeight="1">
      <c r="A25" s="39" t="s">
        <v>177</v>
      </c>
      <c r="B25" s="40" t="s">
        <v>78</v>
      </c>
      <c r="C25" s="40" t="s">
        <v>79</v>
      </c>
      <c r="D25" s="41" t="s">
        <v>125</v>
      </c>
      <c r="E25" s="42">
        <v>435000</v>
      </c>
      <c r="F25" s="42">
        <v>435000</v>
      </c>
      <c r="G25" s="42"/>
      <c r="H25" s="42">
        <v>435000</v>
      </c>
      <c r="I25" s="42"/>
      <c r="J25" s="41" t="s">
        <v>84</v>
      </c>
    </row>
    <row r="26" spans="1:10" ht="46.5" customHeight="1">
      <c r="A26" s="39" t="s">
        <v>188</v>
      </c>
      <c r="B26" s="40" t="s">
        <v>78</v>
      </c>
      <c r="C26" s="40" t="s">
        <v>79</v>
      </c>
      <c r="D26" s="41" t="s">
        <v>133</v>
      </c>
      <c r="E26" s="42">
        <v>100000</v>
      </c>
      <c r="F26" s="42">
        <v>100000</v>
      </c>
      <c r="G26" s="42"/>
      <c r="H26" s="42">
        <v>100000</v>
      </c>
      <c r="I26" s="42"/>
      <c r="J26" s="41" t="s">
        <v>84</v>
      </c>
    </row>
    <row r="27" spans="1:10" ht="79.5" customHeight="1">
      <c r="A27" s="39" t="s">
        <v>178</v>
      </c>
      <c r="B27" s="40" t="s">
        <v>80</v>
      </c>
      <c r="C27" s="40" t="s">
        <v>81</v>
      </c>
      <c r="D27" s="41" t="s">
        <v>159</v>
      </c>
      <c r="E27" s="42">
        <v>30000</v>
      </c>
      <c r="F27" s="42">
        <v>30000</v>
      </c>
      <c r="G27" s="42"/>
      <c r="H27" s="42">
        <v>30000</v>
      </c>
      <c r="I27" s="42"/>
      <c r="J27" s="41" t="s">
        <v>84</v>
      </c>
    </row>
    <row r="28" spans="1:10" ht="34.5" customHeight="1">
      <c r="A28" s="39" t="s">
        <v>192</v>
      </c>
      <c r="B28" s="40" t="s">
        <v>80</v>
      </c>
      <c r="C28" s="40" t="s">
        <v>186</v>
      </c>
      <c r="D28" s="41" t="s">
        <v>187</v>
      </c>
      <c r="E28" s="42">
        <v>80000</v>
      </c>
      <c r="F28" s="42">
        <v>80000</v>
      </c>
      <c r="G28" s="42"/>
      <c r="H28" s="42">
        <v>80000</v>
      </c>
      <c r="I28" s="42"/>
      <c r="J28" s="41" t="s">
        <v>84</v>
      </c>
    </row>
    <row r="29" spans="1:162" s="9" customFormat="1" ht="57" customHeight="1">
      <c r="A29" s="39" t="s">
        <v>193</v>
      </c>
      <c r="B29" s="40" t="s">
        <v>82</v>
      </c>
      <c r="C29" s="40" t="s">
        <v>83</v>
      </c>
      <c r="D29" s="41" t="s">
        <v>113</v>
      </c>
      <c r="E29" s="42">
        <v>8873969</v>
      </c>
      <c r="F29" s="42">
        <v>184880</v>
      </c>
      <c r="G29" s="42"/>
      <c r="H29" s="42">
        <v>184880</v>
      </c>
      <c r="I29" s="42"/>
      <c r="J29" s="41" t="s">
        <v>84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</row>
    <row r="30" spans="1:162" s="9" customFormat="1" ht="81.75" customHeight="1">
      <c r="A30" s="39" t="s">
        <v>194</v>
      </c>
      <c r="B30" s="40" t="s">
        <v>183</v>
      </c>
      <c r="C30" s="40" t="s">
        <v>184</v>
      </c>
      <c r="D30" s="47" t="s">
        <v>185</v>
      </c>
      <c r="E30" s="42">
        <v>480000</v>
      </c>
      <c r="F30" s="42">
        <v>480000</v>
      </c>
      <c r="G30" s="42"/>
      <c r="H30" s="42">
        <v>480000</v>
      </c>
      <c r="I30" s="42"/>
      <c r="J30" s="41" t="s">
        <v>84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</row>
    <row r="31" spans="1:162" s="9" customFormat="1" ht="21.75" customHeight="1">
      <c r="A31" s="110" t="s">
        <v>62</v>
      </c>
      <c r="B31" s="111"/>
      <c r="C31" s="111"/>
      <c r="D31" s="112"/>
      <c r="E31" s="44">
        <f>SUM(E9:E30)</f>
        <v>37467724</v>
      </c>
      <c r="F31" s="44">
        <f>SUM(F9:F30)</f>
        <v>4380416</v>
      </c>
      <c r="G31" s="44">
        <f>SUM(G9:G30)</f>
        <v>0</v>
      </c>
      <c r="H31" s="44">
        <f>SUM(H9:H30)</f>
        <v>4244306</v>
      </c>
      <c r="I31" s="44">
        <f>SUM(I9:I30)</f>
        <v>136110</v>
      </c>
      <c r="J31" s="38" t="s">
        <v>29</v>
      </c>
      <c r="K31" s="29" t="s">
        <v>179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</row>
    <row r="32" spans="1:162" s="9" customFormat="1" ht="16.5" customHeight="1">
      <c r="A32" s="2"/>
      <c r="B32" s="33"/>
      <c r="C32" s="33"/>
      <c r="D32" s="34"/>
      <c r="E32" s="35"/>
      <c r="F32" s="35"/>
      <c r="G32" s="35"/>
      <c r="H32" s="35"/>
      <c r="I32" s="35"/>
      <c r="J32" s="34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</row>
    <row r="33" spans="1:162" s="9" customFormat="1" ht="12.75">
      <c r="A33" s="109"/>
      <c r="B33" s="109"/>
      <c r="C33" s="109"/>
      <c r="D33" s="109"/>
      <c r="E33" s="37"/>
      <c r="F33" s="37"/>
      <c r="G33" s="37"/>
      <c r="H33" s="37"/>
      <c r="I33" s="37"/>
      <c r="J33" s="36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</row>
    <row r="34" spans="1:162" s="27" customFormat="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</row>
    <row r="35" ht="12.75">
      <c r="I35" s="3"/>
    </row>
    <row r="36" ht="12.75">
      <c r="I36" s="3"/>
    </row>
    <row r="40" ht="12.75">
      <c r="A40" s="23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3:D33"/>
    <mergeCell ref="A31:D31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2
do uchwały  Rady Miejskiej w Szczyrku
nrLV/266/2009
z dnia 27 października 2009r.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9"/>
  <sheetViews>
    <sheetView zoomScale="78" zoomScaleNormal="78" workbookViewId="0" topLeftCell="A1">
      <selection activeCell="M47" sqref="M4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6.875" style="1" customWidth="1"/>
    <col min="5" max="6" width="10.25390625" style="1" customWidth="1"/>
    <col min="7" max="7" width="8.625" style="1" customWidth="1"/>
    <col min="8" max="8" width="8.125" style="1" customWidth="1"/>
    <col min="9" max="9" width="9.25390625" style="1" customWidth="1"/>
    <col min="10" max="10" width="7.25390625" style="1" customWidth="1"/>
    <col min="11" max="11" width="8.375" style="1" customWidth="1"/>
    <col min="12" max="12" width="8.125" style="1" customWidth="1"/>
    <col min="13" max="13" width="15.125" style="1" customWidth="1"/>
    <col min="14" max="16384" width="9.125" style="1" customWidth="1"/>
  </cols>
  <sheetData>
    <row r="1" spans="1:13" ht="18" customHeight="1">
      <c r="A1" s="114" t="s">
        <v>163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26</v>
      </c>
    </row>
    <row r="3" spans="1:13" s="18" customFormat="1" ht="19.5" customHeight="1">
      <c r="A3" s="192" t="s">
        <v>38</v>
      </c>
      <c r="B3" s="192" t="s">
        <v>1</v>
      </c>
      <c r="C3" s="192" t="s">
        <v>25</v>
      </c>
      <c r="D3" s="185" t="s">
        <v>164</v>
      </c>
      <c r="E3" s="185" t="s">
        <v>63</v>
      </c>
      <c r="F3" s="188" t="s">
        <v>41</v>
      </c>
      <c r="G3" s="189"/>
      <c r="H3" s="189"/>
      <c r="I3" s="189"/>
      <c r="J3" s="189"/>
      <c r="K3" s="189"/>
      <c r="L3" s="190"/>
      <c r="M3" s="185" t="s">
        <v>64</v>
      </c>
    </row>
    <row r="4" spans="1:13" s="18" customFormat="1" ht="19.5" customHeight="1">
      <c r="A4" s="193"/>
      <c r="B4" s="193"/>
      <c r="C4" s="193"/>
      <c r="D4" s="186"/>
      <c r="E4" s="186"/>
      <c r="F4" s="185" t="s">
        <v>165</v>
      </c>
      <c r="G4" s="188" t="s">
        <v>69</v>
      </c>
      <c r="H4" s="189"/>
      <c r="I4" s="189"/>
      <c r="J4" s="190"/>
      <c r="K4" s="185" t="s">
        <v>106</v>
      </c>
      <c r="L4" s="185" t="s">
        <v>126</v>
      </c>
      <c r="M4" s="186"/>
    </row>
    <row r="5" spans="1:13" s="18" customFormat="1" ht="29.25" customHeight="1">
      <c r="A5" s="193"/>
      <c r="B5" s="193"/>
      <c r="C5" s="193"/>
      <c r="D5" s="186"/>
      <c r="E5" s="186"/>
      <c r="F5" s="186"/>
      <c r="G5" s="185" t="s">
        <v>65</v>
      </c>
      <c r="H5" s="185" t="s">
        <v>57</v>
      </c>
      <c r="I5" s="185" t="s">
        <v>166</v>
      </c>
      <c r="J5" s="185" t="s">
        <v>58</v>
      </c>
      <c r="K5" s="186"/>
      <c r="L5" s="186"/>
      <c r="M5" s="186"/>
    </row>
    <row r="6" spans="1:13" s="18" customFormat="1" ht="19.5" customHeight="1">
      <c r="A6" s="193"/>
      <c r="B6" s="193"/>
      <c r="C6" s="193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s="18" customFormat="1" ht="19.5" customHeight="1">
      <c r="A7" s="194"/>
      <c r="B7" s="194"/>
      <c r="C7" s="194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3.5" customHeight="1" thickBo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</row>
    <row r="9" spans="1:13" ht="12.75" customHeight="1">
      <c r="A9" s="174" t="s">
        <v>5</v>
      </c>
      <c r="B9" s="174">
        <v>630</v>
      </c>
      <c r="C9" s="174">
        <v>63003</v>
      </c>
      <c r="D9" s="180" t="s">
        <v>167</v>
      </c>
      <c r="E9" s="165">
        <v>6199770</v>
      </c>
      <c r="F9" s="168">
        <v>605968</v>
      </c>
      <c r="G9" s="165"/>
      <c r="H9" s="168">
        <v>605968</v>
      </c>
      <c r="I9" s="165"/>
      <c r="J9" s="168"/>
      <c r="K9" s="168">
        <v>4776949</v>
      </c>
      <c r="L9" s="165"/>
      <c r="M9" s="180" t="s">
        <v>84</v>
      </c>
    </row>
    <row r="10" spans="1:13" ht="12.75">
      <c r="A10" s="175"/>
      <c r="B10" s="175"/>
      <c r="C10" s="175"/>
      <c r="D10" s="181"/>
      <c r="E10" s="166"/>
      <c r="F10" s="169"/>
      <c r="G10" s="166"/>
      <c r="H10" s="169"/>
      <c r="I10" s="166"/>
      <c r="J10" s="169"/>
      <c r="K10" s="169"/>
      <c r="L10" s="166"/>
      <c r="M10" s="181"/>
    </row>
    <row r="11" spans="1:28" s="27" customFormat="1" ht="12.75" customHeight="1" thickBot="1">
      <c r="A11" s="175"/>
      <c r="B11" s="175"/>
      <c r="C11" s="175"/>
      <c r="D11" s="181"/>
      <c r="E11" s="166"/>
      <c r="F11" s="169"/>
      <c r="G11" s="166"/>
      <c r="H11" s="169"/>
      <c r="I11" s="166"/>
      <c r="J11" s="169"/>
      <c r="K11" s="169"/>
      <c r="L11" s="166"/>
      <c r="M11" s="181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13" ht="13.5" hidden="1" thickBot="1">
      <c r="A12" s="175"/>
      <c r="B12" s="175"/>
      <c r="C12" s="175"/>
      <c r="D12" s="181"/>
      <c r="E12" s="166"/>
      <c r="F12" s="169"/>
      <c r="G12" s="166"/>
      <c r="H12" s="169"/>
      <c r="I12" s="166"/>
      <c r="J12" s="169"/>
      <c r="K12" s="169"/>
      <c r="L12" s="166"/>
      <c r="M12" s="181"/>
    </row>
    <row r="13" spans="1:13" ht="3.75" customHeight="1" hidden="1" thickBot="1">
      <c r="A13" s="176"/>
      <c r="B13" s="176"/>
      <c r="C13" s="176"/>
      <c r="D13" s="182"/>
      <c r="E13" s="167"/>
      <c r="F13" s="170"/>
      <c r="G13" s="167"/>
      <c r="H13" s="170"/>
      <c r="I13" s="167"/>
      <c r="J13" s="170"/>
      <c r="K13" s="170"/>
      <c r="L13" s="167"/>
      <c r="M13" s="182"/>
    </row>
    <row r="14" spans="1:13" ht="12.75" customHeight="1">
      <c r="A14" s="174" t="s">
        <v>6</v>
      </c>
      <c r="B14" s="174">
        <v>630</v>
      </c>
      <c r="C14" s="174">
        <v>63003</v>
      </c>
      <c r="D14" s="180" t="s">
        <v>127</v>
      </c>
      <c r="E14" s="165">
        <v>2221513</v>
      </c>
      <c r="F14" s="168">
        <v>1464</v>
      </c>
      <c r="G14" s="165"/>
      <c r="H14" s="168">
        <v>1464</v>
      </c>
      <c r="I14" s="165"/>
      <c r="J14" s="168"/>
      <c r="K14" s="168">
        <v>86146</v>
      </c>
      <c r="L14" s="165">
        <v>0</v>
      </c>
      <c r="M14" s="180" t="s">
        <v>84</v>
      </c>
    </row>
    <row r="15" spans="1:13" ht="12.75" customHeight="1">
      <c r="A15" s="175"/>
      <c r="B15" s="175"/>
      <c r="C15" s="175"/>
      <c r="D15" s="183"/>
      <c r="E15" s="166"/>
      <c r="F15" s="169"/>
      <c r="G15" s="166"/>
      <c r="H15" s="169"/>
      <c r="I15" s="166"/>
      <c r="J15" s="169"/>
      <c r="K15" s="169"/>
      <c r="L15" s="166"/>
      <c r="M15" s="181"/>
    </row>
    <row r="16" spans="1:13" ht="5.25" customHeight="1" thickBot="1">
      <c r="A16" s="175"/>
      <c r="B16" s="175"/>
      <c r="C16" s="175"/>
      <c r="D16" s="183"/>
      <c r="E16" s="166"/>
      <c r="F16" s="169"/>
      <c r="G16" s="166"/>
      <c r="H16" s="169"/>
      <c r="I16" s="166"/>
      <c r="J16" s="169"/>
      <c r="K16" s="169"/>
      <c r="L16" s="166"/>
      <c r="M16" s="181"/>
    </row>
    <row r="17" spans="1:13" ht="13.5" customHeight="1" hidden="1" thickBot="1">
      <c r="A17" s="175"/>
      <c r="B17" s="175"/>
      <c r="C17" s="175"/>
      <c r="D17" s="183"/>
      <c r="E17" s="166"/>
      <c r="F17" s="169"/>
      <c r="G17" s="166"/>
      <c r="H17" s="169"/>
      <c r="I17" s="166"/>
      <c r="J17" s="169"/>
      <c r="K17" s="169"/>
      <c r="L17" s="166"/>
      <c r="M17" s="181"/>
    </row>
    <row r="18" spans="1:13" ht="12.75" customHeight="1" hidden="1">
      <c r="A18" s="175"/>
      <c r="B18" s="175"/>
      <c r="C18" s="175"/>
      <c r="D18" s="183"/>
      <c r="E18" s="166"/>
      <c r="F18" s="169"/>
      <c r="G18" s="166"/>
      <c r="H18" s="169"/>
      <c r="I18" s="166"/>
      <c r="J18" s="169"/>
      <c r="K18" s="169"/>
      <c r="L18" s="166"/>
      <c r="M18" s="181"/>
    </row>
    <row r="19" spans="1:13" ht="6.75" customHeight="1" hidden="1" thickBot="1">
      <c r="A19" s="175"/>
      <c r="B19" s="175"/>
      <c r="C19" s="175"/>
      <c r="D19" s="183"/>
      <c r="E19" s="166"/>
      <c r="F19" s="169"/>
      <c r="G19" s="166"/>
      <c r="H19" s="169"/>
      <c r="I19" s="166"/>
      <c r="J19" s="169"/>
      <c r="K19" s="169"/>
      <c r="L19" s="166"/>
      <c r="M19" s="181"/>
    </row>
    <row r="20" spans="1:13" ht="1.5" customHeight="1" hidden="1" thickBot="1">
      <c r="A20" s="175"/>
      <c r="B20" s="175"/>
      <c r="C20" s="175"/>
      <c r="D20" s="183"/>
      <c r="E20" s="166"/>
      <c r="F20" s="169"/>
      <c r="G20" s="166"/>
      <c r="H20" s="169"/>
      <c r="I20" s="166"/>
      <c r="J20" s="169"/>
      <c r="K20" s="169"/>
      <c r="L20" s="166"/>
      <c r="M20" s="181"/>
    </row>
    <row r="21" spans="1:13" ht="13.5" customHeight="1" hidden="1" thickBot="1">
      <c r="A21" s="176"/>
      <c r="B21" s="176"/>
      <c r="C21" s="176"/>
      <c r="D21" s="184"/>
      <c r="E21" s="167"/>
      <c r="F21" s="170"/>
      <c r="G21" s="167"/>
      <c r="H21" s="170"/>
      <c r="I21" s="167"/>
      <c r="J21" s="170"/>
      <c r="K21" s="170"/>
      <c r="L21" s="167"/>
      <c r="M21" s="182"/>
    </row>
    <row r="22" spans="1:13" ht="12.75" customHeight="1">
      <c r="A22" s="174" t="s">
        <v>7</v>
      </c>
      <c r="B22" s="174">
        <v>630</v>
      </c>
      <c r="C22" s="174">
        <v>63003</v>
      </c>
      <c r="D22" s="180" t="s">
        <v>168</v>
      </c>
      <c r="E22" s="165">
        <v>11370641</v>
      </c>
      <c r="F22" s="168">
        <v>711338</v>
      </c>
      <c r="G22" s="165"/>
      <c r="H22" s="168">
        <v>711338</v>
      </c>
      <c r="I22" s="165"/>
      <c r="J22" s="168"/>
      <c r="K22" s="168">
        <v>5334563</v>
      </c>
      <c r="L22" s="165">
        <v>5312053</v>
      </c>
      <c r="M22" s="180" t="s">
        <v>84</v>
      </c>
    </row>
    <row r="23" spans="1:13" ht="12.75">
      <c r="A23" s="175"/>
      <c r="B23" s="175"/>
      <c r="C23" s="175"/>
      <c r="D23" s="181"/>
      <c r="E23" s="166"/>
      <c r="F23" s="169"/>
      <c r="G23" s="166"/>
      <c r="H23" s="169"/>
      <c r="I23" s="166"/>
      <c r="J23" s="169"/>
      <c r="K23" s="169"/>
      <c r="L23" s="166"/>
      <c r="M23" s="181"/>
    </row>
    <row r="24" spans="1:13" ht="12.75">
      <c r="A24" s="175"/>
      <c r="B24" s="175"/>
      <c r="C24" s="175"/>
      <c r="D24" s="181"/>
      <c r="E24" s="166"/>
      <c r="F24" s="169"/>
      <c r="G24" s="166"/>
      <c r="H24" s="169"/>
      <c r="I24" s="166"/>
      <c r="J24" s="169"/>
      <c r="K24" s="169"/>
      <c r="L24" s="166"/>
      <c r="M24" s="181"/>
    </row>
    <row r="25" spans="1:13" ht="12.75">
      <c r="A25" s="175"/>
      <c r="B25" s="175"/>
      <c r="C25" s="175"/>
      <c r="D25" s="181"/>
      <c r="E25" s="166"/>
      <c r="F25" s="169"/>
      <c r="G25" s="166"/>
      <c r="H25" s="169"/>
      <c r="I25" s="166"/>
      <c r="J25" s="169"/>
      <c r="K25" s="169"/>
      <c r="L25" s="166"/>
      <c r="M25" s="181"/>
    </row>
    <row r="26" spans="1:13" ht="12.75">
      <c r="A26" s="175"/>
      <c r="B26" s="175"/>
      <c r="C26" s="175"/>
      <c r="D26" s="181"/>
      <c r="E26" s="166"/>
      <c r="F26" s="169"/>
      <c r="G26" s="166"/>
      <c r="H26" s="169"/>
      <c r="I26" s="166"/>
      <c r="J26" s="169"/>
      <c r="K26" s="169"/>
      <c r="L26" s="166"/>
      <c r="M26" s="181"/>
    </row>
    <row r="27" spans="1:13" ht="3" customHeight="1" thickBot="1">
      <c r="A27" s="176"/>
      <c r="B27" s="176"/>
      <c r="C27" s="176"/>
      <c r="D27" s="182"/>
      <c r="E27" s="167"/>
      <c r="F27" s="170"/>
      <c r="G27" s="167"/>
      <c r="H27" s="170"/>
      <c r="I27" s="167"/>
      <c r="J27" s="170"/>
      <c r="K27" s="170"/>
      <c r="L27" s="167"/>
      <c r="M27" s="182"/>
    </row>
    <row r="28" spans="1:13" ht="12.75" customHeight="1">
      <c r="A28" s="175" t="s">
        <v>0</v>
      </c>
      <c r="B28" s="175">
        <v>630</v>
      </c>
      <c r="C28" s="175">
        <v>63003</v>
      </c>
      <c r="D28" s="180" t="s">
        <v>169</v>
      </c>
      <c r="E28" s="165">
        <v>5971467</v>
      </c>
      <c r="F28" s="168">
        <v>60000</v>
      </c>
      <c r="G28" s="165"/>
      <c r="H28" s="168">
        <v>60000</v>
      </c>
      <c r="I28" s="166"/>
      <c r="J28" s="168"/>
      <c r="K28" s="168">
        <v>751100</v>
      </c>
      <c r="L28" s="165">
        <v>0</v>
      </c>
      <c r="M28" s="180" t="s">
        <v>84</v>
      </c>
    </row>
    <row r="29" spans="1:13" ht="12.75">
      <c r="A29" s="175"/>
      <c r="B29" s="175"/>
      <c r="C29" s="175"/>
      <c r="D29" s="181"/>
      <c r="E29" s="166"/>
      <c r="F29" s="169"/>
      <c r="G29" s="166"/>
      <c r="H29" s="169"/>
      <c r="I29" s="166"/>
      <c r="J29" s="169"/>
      <c r="K29" s="169"/>
      <c r="L29" s="166"/>
      <c r="M29" s="181"/>
    </row>
    <row r="30" spans="1:13" ht="12.75">
      <c r="A30" s="175"/>
      <c r="B30" s="175"/>
      <c r="C30" s="175"/>
      <c r="D30" s="181"/>
      <c r="E30" s="166"/>
      <c r="F30" s="169"/>
      <c r="G30" s="166"/>
      <c r="H30" s="169"/>
      <c r="I30" s="166"/>
      <c r="J30" s="169"/>
      <c r="K30" s="169"/>
      <c r="L30" s="166"/>
      <c r="M30" s="181"/>
    </row>
    <row r="31" spans="1:13" ht="12.75">
      <c r="A31" s="175"/>
      <c r="B31" s="175"/>
      <c r="C31" s="175"/>
      <c r="D31" s="181"/>
      <c r="E31" s="166"/>
      <c r="F31" s="169"/>
      <c r="G31" s="166"/>
      <c r="H31" s="169"/>
      <c r="I31" s="166"/>
      <c r="J31" s="169"/>
      <c r="K31" s="169"/>
      <c r="L31" s="166"/>
      <c r="M31" s="181"/>
    </row>
    <row r="32" spans="1:13" ht="0.75" customHeight="1" thickBot="1">
      <c r="A32" s="175"/>
      <c r="B32" s="175"/>
      <c r="C32" s="175"/>
      <c r="D32" s="181"/>
      <c r="E32" s="166"/>
      <c r="F32" s="169"/>
      <c r="G32" s="166"/>
      <c r="H32" s="169"/>
      <c r="I32" s="166"/>
      <c r="J32" s="169"/>
      <c r="K32" s="169"/>
      <c r="L32" s="166"/>
      <c r="M32" s="181"/>
    </row>
    <row r="33" spans="1:13" ht="13.5" hidden="1" thickBot="1">
      <c r="A33" s="175"/>
      <c r="B33" s="175"/>
      <c r="C33" s="175"/>
      <c r="D33" s="181"/>
      <c r="E33" s="166"/>
      <c r="F33" s="169"/>
      <c r="G33" s="166"/>
      <c r="H33" s="169"/>
      <c r="I33" s="166"/>
      <c r="J33" s="169"/>
      <c r="K33" s="169"/>
      <c r="L33" s="166"/>
      <c r="M33" s="181"/>
    </row>
    <row r="34" spans="1:13" ht="0.75" customHeight="1" hidden="1" thickBot="1">
      <c r="A34" s="175"/>
      <c r="B34" s="175"/>
      <c r="C34" s="175"/>
      <c r="D34" s="181"/>
      <c r="E34" s="166"/>
      <c r="F34" s="169"/>
      <c r="G34" s="166"/>
      <c r="H34" s="169"/>
      <c r="I34" s="166"/>
      <c r="J34" s="169"/>
      <c r="K34" s="169"/>
      <c r="L34" s="166"/>
      <c r="M34" s="181"/>
    </row>
    <row r="35" spans="1:13" ht="6" customHeight="1" hidden="1" thickBot="1">
      <c r="A35" s="176"/>
      <c r="B35" s="176"/>
      <c r="C35" s="176"/>
      <c r="D35" s="182"/>
      <c r="E35" s="167"/>
      <c r="F35" s="170"/>
      <c r="G35" s="167"/>
      <c r="H35" s="170"/>
      <c r="I35" s="167"/>
      <c r="J35" s="170"/>
      <c r="K35" s="170"/>
      <c r="L35" s="167"/>
      <c r="M35" s="182"/>
    </row>
    <row r="36" spans="1:13" ht="12.75" customHeight="1">
      <c r="A36" s="174" t="s">
        <v>8</v>
      </c>
      <c r="B36" s="174">
        <v>750</v>
      </c>
      <c r="C36" s="174">
        <v>75023</v>
      </c>
      <c r="D36" s="177" t="s">
        <v>124</v>
      </c>
      <c r="E36" s="165">
        <v>173728</v>
      </c>
      <c r="F36" s="168">
        <v>160130</v>
      </c>
      <c r="G36" s="165"/>
      <c r="H36" s="168">
        <v>24020</v>
      </c>
      <c r="I36" s="171"/>
      <c r="J36" s="168">
        <v>136110</v>
      </c>
      <c r="K36" s="168"/>
      <c r="L36" s="168"/>
      <c r="M36" s="162" t="s">
        <v>84</v>
      </c>
    </row>
    <row r="37" spans="1:13" ht="24.75" customHeight="1" thickBot="1">
      <c r="A37" s="175"/>
      <c r="B37" s="175"/>
      <c r="C37" s="175"/>
      <c r="D37" s="178"/>
      <c r="E37" s="166"/>
      <c r="F37" s="169"/>
      <c r="G37" s="166"/>
      <c r="H37" s="169"/>
      <c r="I37" s="172"/>
      <c r="J37" s="169"/>
      <c r="K37" s="169"/>
      <c r="L37" s="169"/>
      <c r="M37" s="163"/>
    </row>
    <row r="38" spans="1:13" ht="6" customHeight="1" hidden="1" thickBot="1">
      <c r="A38" s="176"/>
      <c r="B38" s="176"/>
      <c r="C38" s="176"/>
      <c r="D38" s="179"/>
      <c r="E38" s="167"/>
      <c r="F38" s="170"/>
      <c r="G38" s="167"/>
      <c r="H38" s="170"/>
      <c r="I38" s="173"/>
      <c r="J38" s="170"/>
      <c r="K38" s="170"/>
      <c r="L38" s="170"/>
      <c r="M38" s="164"/>
    </row>
    <row r="39" spans="1:13" ht="6" customHeight="1" hidden="1">
      <c r="A39" s="49">
        <v>6</v>
      </c>
      <c r="B39" s="49"/>
      <c r="C39" s="49"/>
      <c r="D39" s="50"/>
      <c r="E39" s="51"/>
      <c r="F39" s="52"/>
      <c r="G39" s="51"/>
      <c r="H39" s="52"/>
      <c r="I39" s="53"/>
      <c r="J39" s="52"/>
      <c r="K39" s="52"/>
      <c r="L39" s="52"/>
      <c r="M39" s="54"/>
    </row>
    <row r="40" spans="1:13" ht="6" customHeight="1" hidden="1">
      <c r="A40" s="49"/>
      <c r="B40" s="49"/>
      <c r="C40" s="49"/>
      <c r="D40" s="50"/>
      <c r="E40" s="51"/>
      <c r="F40" s="52"/>
      <c r="G40" s="51"/>
      <c r="H40" s="52"/>
      <c r="I40" s="53"/>
      <c r="J40" s="52"/>
      <c r="K40" s="52"/>
      <c r="L40" s="52"/>
      <c r="M40" s="54"/>
    </row>
    <row r="41" spans="1:13" ht="0.75" customHeight="1" hidden="1">
      <c r="A41" s="49"/>
      <c r="B41" s="49"/>
      <c r="C41" s="49"/>
      <c r="D41" s="50"/>
      <c r="E41" s="51"/>
      <c r="F41" s="52"/>
      <c r="G41" s="51"/>
      <c r="H41" s="52"/>
      <c r="I41" s="53"/>
      <c r="J41" s="52"/>
      <c r="K41" s="52"/>
      <c r="L41" s="52"/>
      <c r="M41" s="54"/>
    </row>
    <row r="42" spans="1:13" ht="12.75" customHeight="1">
      <c r="A42" s="174" t="s">
        <v>10</v>
      </c>
      <c r="B42" s="174">
        <v>921</v>
      </c>
      <c r="C42" s="174">
        <v>92195</v>
      </c>
      <c r="D42" s="195" t="s">
        <v>170</v>
      </c>
      <c r="E42" s="198">
        <v>8873969</v>
      </c>
      <c r="F42" s="191">
        <v>184880</v>
      </c>
      <c r="G42" s="191"/>
      <c r="H42" s="191">
        <v>184880</v>
      </c>
      <c r="I42" s="201" t="s">
        <v>171</v>
      </c>
      <c r="J42" s="191"/>
      <c r="K42" s="191">
        <v>19892</v>
      </c>
      <c r="L42" s="191">
        <v>4246889</v>
      </c>
      <c r="M42" s="199" t="s">
        <v>84</v>
      </c>
    </row>
    <row r="43" spans="1:13" ht="12.75">
      <c r="A43" s="175"/>
      <c r="B43" s="175"/>
      <c r="C43" s="175"/>
      <c r="D43" s="196"/>
      <c r="E43" s="198"/>
      <c r="F43" s="191"/>
      <c r="G43" s="191"/>
      <c r="H43" s="191"/>
      <c r="I43" s="201"/>
      <c r="J43" s="191"/>
      <c r="K43" s="191"/>
      <c r="L43" s="191"/>
      <c r="M43" s="199"/>
    </row>
    <row r="44" spans="1:13" ht="16.5" customHeight="1" thickBot="1">
      <c r="A44" s="175"/>
      <c r="B44" s="175"/>
      <c r="C44" s="175"/>
      <c r="D44" s="196"/>
      <c r="E44" s="198"/>
      <c r="F44" s="191"/>
      <c r="G44" s="191"/>
      <c r="H44" s="191"/>
      <c r="I44" s="201"/>
      <c r="J44" s="191"/>
      <c r="K44" s="191"/>
      <c r="L44" s="191"/>
      <c r="M44" s="199"/>
    </row>
    <row r="45" spans="1:13" ht="7.5" customHeight="1" hidden="1" thickBot="1">
      <c r="A45" s="175"/>
      <c r="B45" s="175"/>
      <c r="C45" s="175"/>
      <c r="D45" s="196"/>
      <c r="E45" s="198"/>
      <c r="F45" s="191"/>
      <c r="G45" s="191"/>
      <c r="H45" s="191"/>
      <c r="I45" s="201"/>
      <c r="J45" s="191"/>
      <c r="K45" s="191"/>
      <c r="L45" s="191"/>
      <c r="M45" s="199"/>
    </row>
    <row r="46" spans="1:13" ht="6" customHeight="1" hidden="1">
      <c r="A46" s="176"/>
      <c r="B46" s="176"/>
      <c r="C46" s="176"/>
      <c r="D46" s="197"/>
      <c r="E46" s="198"/>
      <c r="F46" s="191"/>
      <c r="G46" s="191"/>
      <c r="H46" s="191"/>
      <c r="I46" s="201"/>
      <c r="J46" s="191"/>
      <c r="K46" s="191"/>
      <c r="L46" s="191"/>
      <c r="M46" s="199"/>
    </row>
    <row r="47" spans="1:13" ht="28.5" customHeight="1" thickBot="1">
      <c r="A47" s="124" t="s">
        <v>62</v>
      </c>
      <c r="B47" s="125"/>
      <c r="C47" s="125"/>
      <c r="D47" s="200"/>
      <c r="E47" s="55">
        <f>SUM(E9:E46)</f>
        <v>34811088</v>
      </c>
      <c r="F47" s="56">
        <f>SUM(F9:F46)</f>
        <v>1723780</v>
      </c>
      <c r="G47" s="56"/>
      <c r="H47" s="56">
        <f>SUM(H9:H46)</f>
        <v>1587670</v>
      </c>
      <c r="I47" s="57"/>
      <c r="J47" s="56">
        <f>SUM(J9:J46)</f>
        <v>136110</v>
      </c>
      <c r="K47" s="56">
        <f>SUM(K9:K46)</f>
        <v>10968650</v>
      </c>
      <c r="L47" s="56">
        <f>SUM(L9:L46)</f>
        <v>9558942</v>
      </c>
      <c r="M47" s="58" t="s">
        <v>29</v>
      </c>
    </row>
    <row r="49" ht="12.75">
      <c r="D49" s="1" t="s">
        <v>179</v>
      </c>
    </row>
  </sheetData>
  <sheetProtection/>
  <mergeCells count="95">
    <mergeCell ref="M42:M46"/>
    <mergeCell ref="A47:D47"/>
    <mergeCell ref="G42:G46"/>
    <mergeCell ref="H42:H46"/>
    <mergeCell ref="I42:I46"/>
    <mergeCell ref="J42:J46"/>
    <mergeCell ref="A1:M1"/>
    <mergeCell ref="A3:A7"/>
    <mergeCell ref="B3:B7"/>
    <mergeCell ref="C3:C7"/>
    <mergeCell ref="D3:D7"/>
    <mergeCell ref="E3:E7"/>
    <mergeCell ref="K42:K46"/>
    <mergeCell ref="L42:L46"/>
    <mergeCell ref="A42:A46"/>
    <mergeCell ref="B42:B46"/>
    <mergeCell ref="C42:C46"/>
    <mergeCell ref="D42:D46"/>
    <mergeCell ref="E42:E46"/>
    <mergeCell ref="F42:F46"/>
    <mergeCell ref="A9:A13"/>
    <mergeCell ref="B9:B13"/>
    <mergeCell ref="C9:C13"/>
    <mergeCell ref="D9:D13"/>
    <mergeCell ref="I9:I13"/>
    <mergeCell ref="J9:J13"/>
    <mergeCell ref="F3:L3"/>
    <mergeCell ref="M3:M7"/>
    <mergeCell ref="F4:F7"/>
    <mergeCell ref="G4:J4"/>
    <mergeCell ref="K4:K7"/>
    <mergeCell ref="L4:L7"/>
    <mergeCell ref="G5:G7"/>
    <mergeCell ref="H5:H7"/>
    <mergeCell ref="I5:I7"/>
    <mergeCell ref="J5:J7"/>
    <mergeCell ref="E9:E13"/>
    <mergeCell ref="F9:F13"/>
    <mergeCell ref="G9:G13"/>
    <mergeCell ref="H9:H13"/>
    <mergeCell ref="M9:M13"/>
    <mergeCell ref="A14:A21"/>
    <mergeCell ref="B14:B21"/>
    <mergeCell ref="C14:C21"/>
    <mergeCell ref="D14:D21"/>
    <mergeCell ref="E14:E21"/>
    <mergeCell ref="F14:F21"/>
    <mergeCell ref="G14:G21"/>
    <mergeCell ref="K9:K13"/>
    <mergeCell ref="L9:L13"/>
    <mergeCell ref="I22:I27"/>
    <mergeCell ref="J22:J27"/>
    <mergeCell ref="L14:L21"/>
    <mergeCell ref="M14:M21"/>
    <mergeCell ref="J14:J21"/>
    <mergeCell ref="K14:K21"/>
    <mergeCell ref="H14:H21"/>
    <mergeCell ref="I14:I21"/>
    <mergeCell ref="A22:A27"/>
    <mergeCell ref="B22:B27"/>
    <mergeCell ref="C22:C27"/>
    <mergeCell ref="D22:D27"/>
    <mergeCell ref="E22:E27"/>
    <mergeCell ref="F22:F27"/>
    <mergeCell ref="G22:G27"/>
    <mergeCell ref="H22:H27"/>
    <mergeCell ref="M22:M27"/>
    <mergeCell ref="A28:A35"/>
    <mergeCell ref="B28:B35"/>
    <mergeCell ref="C28:C35"/>
    <mergeCell ref="D28:D35"/>
    <mergeCell ref="E28:E35"/>
    <mergeCell ref="F28:F35"/>
    <mergeCell ref="G28:G35"/>
    <mergeCell ref="K22:K27"/>
    <mergeCell ref="L22:L27"/>
    <mergeCell ref="E36:E38"/>
    <mergeCell ref="F36:F38"/>
    <mergeCell ref="L28:L35"/>
    <mergeCell ref="M28:M35"/>
    <mergeCell ref="J28:J35"/>
    <mergeCell ref="K28:K35"/>
    <mergeCell ref="H28:H35"/>
    <mergeCell ref="I28:I35"/>
    <mergeCell ref="A36:A38"/>
    <mergeCell ref="B36:B38"/>
    <mergeCell ref="C36:C38"/>
    <mergeCell ref="D36:D38"/>
    <mergeCell ref="M36:M38"/>
    <mergeCell ref="G36:G38"/>
    <mergeCell ref="H36:H38"/>
    <mergeCell ref="I36:I38"/>
    <mergeCell ref="J36:J38"/>
    <mergeCell ref="K36:K38"/>
    <mergeCell ref="L36:L38"/>
  </mergeCells>
  <printOptions/>
  <pageMargins left="0.7" right="0.7" top="1.03125" bottom="0.75" header="0.3" footer="0.3"/>
  <pageSetup horizontalDpi="600" verticalDpi="600" orientation="landscape" paperSize="9" r:id="rId1"/>
  <headerFooter alignWithMargins="0">
    <oddHeader>&amp;CZałącznik nr 1
do uchwały Rady Miejskiej w Szczyrku
nr LV/266/2009
z dnia 27 października 2009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SheetLayoutView="100" workbookViewId="0" topLeftCell="B28">
      <selection activeCell="B1" sqref="A1:IV106"/>
    </sheetView>
  </sheetViews>
  <sheetFormatPr defaultColWidth="10.25390625" defaultRowHeight="12.75"/>
  <cols>
    <col min="1" max="1" width="3.625" style="6" hidden="1" customWidth="1"/>
    <col min="2" max="2" width="0.12890625" style="6" customWidth="1"/>
    <col min="3" max="3" width="5.7539062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0" width="7.75390625" style="6" customWidth="1"/>
    <col min="11" max="11" width="8.2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ht="11.25">
      <c r="C1" s="6" t="s">
        <v>196</v>
      </c>
    </row>
    <row r="2" ht="12" thickBot="1"/>
    <row r="3" spans="1:18" ht="12" customHeight="1" thickBot="1">
      <c r="A3" s="108" t="s">
        <v>38</v>
      </c>
      <c r="B3" s="106" t="s">
        <v>42</v>
      </c>
      <c r="C3" s="102" t="s">
        <v>43</v>
      </c>
      <c r="D3" s="102" t="s">
        <v>115</v>
      </c>
      <c r="E3" s="102" t="s">
        <v>197</v>
      </c>
      <c r="F3" s="124" t="s">
        <v>3</v>
      </c>
      <c r="G3" s="135"/>
      <c r="H3" s="136"/>
      <c r="I3" s="124" t="s">
        <v>41</v>
      </c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2" customHeight="1" thickBot="1">
      <c r="A4" s="104"/>
      <c r="B4" s="100"/>
      <c r="C4" s="103"/>
      <c r="D4" s="133"/>
      <c r="E4" s="133"/>
      <c r="F4" s="154" t="s">
        <v>153</v>
      </c>
      <c r="G4" s="102" t="s">
        <v>154</v>
      </c>
      <c r="H4" s="102" t="s">
        <v>44</v>
      </c>
      <c r="I4" s="124" t="s">
        <v>155</v>
      </c>
      <c r="J4" s="125"/>
      <c r="K4" s="125"/>
      <c r="L4" s="125"/>
      <c r="M4" s="125"/>
      <c r="N4" s="125"/>
      <c r="O4" s="125"/>
      <c r="P4" s="125"/>
      <c r="Q4" s="125"/>
      <c r="R4" s="126"/>
    </row>
    <row r="5" spans="1:18" ht="12" thickBot="1">
      <c r="A5" s="104"/>
      <c r="B5" s="100"/>
      <c r="C5" s="103"/>
      <c r="D5" s="133"/>
      <c r="E5" s="133"/>
      <c r="F5" s="118"/>
      <c r="G5" s="153"/>
      <c r="H5" s="153"/>
      <c r="I5" s="127" t="s">
        <v>156</v>
      </c>
      <c r="J5" s="124" t="s">
        <v>45</v>
      </c>
      <c r="K5" s="125"/>
      <c r="L5" s="125"/>
      <c r="M5" s="125"/>
      <c r="N5" s="125"/>
      <c r="O5" s="125"/>
      <c r="P5" s="125"/>
      <c r="Q5" s="125"/>
      <c r="R5" s="126"/>
    </row>
    <row r="6" spans="1:18" ht="12" thickBot="1">
      <c r="A6" s="104"/>
      <c r="B6" s="100"/>
      <c r="C6" s="103"/>
      <c r="D6" s="133"/>
      <c r="E6" s="133"/>
      <c r="F6" s="118"/>
      <c r="G6" s="153"/>
      <c r="H6" s="153"/>
      <c r="I6" s="128"/>
      <c r="J6" s="124" t="s">
        <v>46</v>
      </c>
      <c r="K6" s="125"/>
      <c r="L6" s="125"/>
      <c r="M6" s="126"/>
      <c r="N6" s="124" t="s">
        <v>44</v>
      </c>
      <c r="O6" s="125"/>
      <c r="P6" s="125"/>
      <c r="Q6" s="125"/>
      <c r="R6" s="126"/>
    </row>
    <row r="7" spans="1:18" ht="12" thickBot="1">
      <c r="A7" s="104"/>
      <c r="B7" s="100"/>
      <c r="C7" s="103"/>
      <c r="D7" s="133"/>
      <c r="E7" s="133"/>
      <c r="F7" s="118"/>
      <c r="G7" s="153"/>
      <c r="H7" s="153"/>
      <c r="I7" s="128"/>
      <c r="J7" s="127" t="s">
        <v>157</v>
      </c>
      <c r="K7" s="124" t="s">
        <v>47</v>
      </c>
      <c r="L7" s="125"/>
      <c r="M7" s="126"/>
      <c r="N7" s="127" t="s">
        <v>158</v>
      </c>
      <c r="O7" s="130" t="s">
        <v>47</v>
      </c>
      <c r="P7" s="131"/>
      <c r="Q7" s="131"/>
      <c r="R7" s="107"/>
    </row>
    <row r="8" spans="1:18" ht="11.25">
      <c r="A8" s="104"/>
      <c r="B8" s="100"/>
      <c r="C8" s="103"/>
      <c r="D8" s="133"/>
      <c r="E8" s="133"/>
      <c r="F8" s="118"/>
      <c r="G8" s="153"/>
      <c r="H8" s="153"/>
      <c r="I8" s="128"/>
      <c r="J8" s="128"/>
      <c r="K8" s="60" t="s">
        <v>56</v>
      </c>
      <c r="L8" s="127" t="s">
        <v>48</v>
      </c>
      <c r="M8" s="127" t="s">
        <v>49</v>
      </c>
      <c r="N8" s="128"/>
      <c r="O8" s="127" t="s">
        <v>50</v>
      </c>
      <c r="P8" s="60" t="s">
        <v>56</v>
      </c>
      <c r="Q8" s="127" t="s">
        <v>48</v>
      </c>
      <c r="R8" s="127" t="s">
        <v>51</v>
      </c>
    </row>
    <row r="9" spans="1:18" ht="12.75" customHeight="1" thickBot="1">
      <c r="A9" s="105"/>
      <c r="B9" s="101"/>
      <c r="C9" s="132"/>
      <c r="D9" s="134"/>
      <c r="E9" s="123"/>
      <c r="F9" s="119"/>
      <c r="G9" s="123"/>
      <c r="H9" s="123"/>
      <c r="I9" s="129"/>
      <c r="J9" s="129"/>
      <c r="K9" s="61" t="s">
        <v>89</v>
      </c>
      <c r="L9" s="129"/>
      <c r="M9" s="129"/>
      <c r="N9" s="129"/>
      <c r="O9" s="129"/>
      <c r="P9" s="61" t="s">
        <v>89</v>
      </c>
      <c r="Q9" s="129"/>
      <c r="R9" s="129"/>
    </row>
    <row r="10" spans="1:18" ht="12" thickBot="1">
      <c r="A10" s="59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  <c r="R10" s="62">
        <v>18</v>
      </c>
    </row>
    <row r="11" spans="1:18" ht="12" thickBot="1">
      <c r="A11" s="117" t="s">
        <v>5</v>
      </c>
      <c r="B11" s="63" t="s">
        <v>52</v>
      </c>
      <c r="C11" s="145" t="s">
        <v>90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</row>
    <row r="12" spans="1:18" ht="12" thickBot="1">
      <c r="A12" s="158"/>
      <c r="B12" s="63" t="s">
        <v>53</v>
      </c>
      <c r="C12" s="145" t="s">
        <v>91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7"/>
    </row>
    <row r="13" spans="1:18" ht="12" thickBot="1">
      <c r="A13" s="158"/>
      <c r="B13" s="63" t="s">
        <v>54</v>
      </c>
      <c r="C13" s="145" t="s">
        <v>92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</row>
    <row r="14" spans="1:18" ht="12" thickBot="1">
      <c r="A14" s="158"/>
      <c r="B14" s="63" t="s">
        <v>93</v>
      </c>
      <c r="C14" s="145" t="s">
        <v>94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</row>
    <row r="15" spans="1:18" ht="12" thickBot="1">
      <c r="A15" s="158"/>
      <c r="B15" s="63" t="s">
        <v>55</v>
      </c>
      <c r="C15" s="145" t="s">
        <v>95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</row>
    <row r="16" spans="1:18" ht="11.25">
      <c r="A16" s="158"/>
      <c r="B16" s="140" t="s">
        <v>96</v>
      </c>
      <c r="C16" s="140"/>
      <c r="D16" s="65" t="s">
        <v>97</v>
      </c>
      <c r="E16" s="137">
        <f>SUM(E18:E19)</f>
        <v>5382917</v>
      </c>
      <c r="F16" s="137">
        <f>SUM(F18:F19)</f>
        <v>1239915</v>
      </c>
      <c r="G16" s="155">
        <v>0</v>
      </c>
      <c r="H16" s="137">
        <f>SUM(H18:H19)</f>
        <v>4143002</v>
      </c>
      <c r="I16" s="137">
        <f>SUM(I18:I19)</f>
        <v>5382917</v>
      </c>
      <c r="J16" s="137">
        <f>SUM(J18:J19)</f>
        <v>1239915</v>
      </c>
      <c r="K16" s="137">
        <f>SUM(K18:K19)</f>
        <v>1239915</v>
      </c>
      <c r="L16" s="137">
        <f aca="true" t="shared" si="0" ref="L16:R16">SUM(L19)</f>
        <v>0</v>
      </c>
      <c r="M16" s="137">
        <f t="shared" si="0"/>
        <v>0</v>
      </c>
      <c r="N16" s="137">
        <f>SUM(N18:N19)</f>
        <v>4143002</v>
      </c>
      <c r="O16" s="137">
        <f t="shared" si="0"/>
        <v>0</v>
      </c>
      <c r="P16" s="137">
        <f>SUM(P18:P19)</f>
        <v>4143002</v>
      </c>
      <c r="Q16" s="137">
        <f t="shared" si="0"/>
        <v>0</v>
      </c>
      <c r="R16" s="137">
        <f t="shared" si="0"/>
        <v>0</v>
      </c>
    </row>
    <row r="17" spans="1:18" ht="12" thickBot="1">
      <c r="A17" s="158"/>
      <c r="B17" s="141"/>
      <c r="C17" s="141"/>
      <c r="D17" s="67" t="s">
        <v>98</v>
      </c>
      <c r="E17" s="138"/>
      <c r="F17" s="138"/>
      <c r="G17" s="156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2" thickBot="1">
      <c r="A18" s="158"/>
      <c r="B18" s="69" t="s">
        <v>37</v>
      </c>
      <c r="C18" s="70"/>
      <c r="D18" s="71"/>
      <c r="E18" s="72">
        <f>SUM(F18,H18)</f>
        <v>605968</v>
      </c>
      <c r="F18" s="73">
        <v>439776</v>
      </c>
      <c r="G18" s="74">
        <v>0</v>
      </c>
      <c r="H18" s="73">
        <v>166192</v>
      </c>
      <c r="I18" s="73">
        <f>J18+N18</f>
        <v>605968</v>
      </c>
      <c r="J18" s="73">
        <v>439776</v>
      </c>
      <c r="K18" s="73">
        <v>439776</v>
      </c>
      <c r="L18" s="73">
        <v>0</v>
      </c>
      <c r="M18" s="73">
        <v>0</v>
      </c>
      <c r="N18" s="72">
        <v>166192</v>
      </c>
      <c r="O18" s="73">
        <v>0</v>
      </c>
      <c r="P18" s="73">
        <v>166192</v>
      </c>
      <c r="Q18" s="73">
        <v>0</v>
      </c>
      <c r="R18" s="73">
        <v>0</v>
      </c>
    </row>
    <row r="19" spans="1:18" ht="12" thickBot="1">
      <c r="A19" s="158"/>
      <c r="B19" s="75" t="s">
        <v>198</v>
      </c>
      <c r="C19" s="64"/>
      <c r="D19" s="76"/>
      <c r="E19" s="72">
        <f>SUM(F19,H19)</f>
        <v>4776949</v>
      </c>
      <c r="F19" s="72">
        <v>800139</v>
      </c>
      <c r="G19" s="77">
        <v>0</v>
      </c>
      <c r="H19" s="72">
        <v>3976810</v>
      </c>
      <c r="I19" s="73">
        <f>J19+N19</f>
        <v>4776949</v>
      </c>
      <c r="J19" s="72">
        <v>800139</v>
      </c>
      <c r="K19" s="72">
        <v>800139</v>
      </c>
      <c r="L19" s="78">
        <v>0</v>
      </c>
      <c r="M19" s="72">
        <v>0</v>
      </c>
      <c r="N19" s="72">
        <f>SUM(O19,P19,Q19,R19)</f>
        <v>3976810</v>
      </c>
      <c r="O19" s="78">
        <v>0</v>
      </c>
      <c r="P19" s="79">
        <v>3976810</v>
      </c>
      <c r="Q19" s="76">
        <v>0</v>
      </c>
      <c r="R19" s="72">
        <v>0</v>
      </c>
    </row>
    <row r="20" spans="1:18" ht="12" thickBot="1">
      <c r="A20" s="117" t="s">
        <v>6</v>
      </c>
      <c r="B20" s="80" t="s">
        <v>52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</row>
    <row r="21" spans="1:18" ht="12" thickBot="1">
      <c r="A21" s="118"/>
      <c r="B21" s="81" t="s">
        <v>100</v>
      </c>
      <c r="C21" s="146" t="s">
        <v>91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</row>
    <row r="22" spans="1:18" ht="12" thickBot="1">
      <c r="A22" s="118"/>
      <c r="B22" s="81" t="s">
        <v>54</v>
      </c>
      <c r="C22" s="146" t="s">
        <v>101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</row>
    <row r="23" spans="1:18" ht="12" thickBot="1">
      <c r="A23" s="118"/>
      <c r="B23" s="81" t="s">
        <v>102</v>
      </c>
      <c r="C23" s="146" t="s">
        <v>103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7"/>
    </row>
    <row r="24" spans="1:18" ht="12" thickBot="1">
      <c r="A24" s="118"/>
      <c r="B24" s="81" t="s">
        <v>104</v>
      </c>
      <c r="C24" s="146" t="s">
        <v>127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</row>
    <row r="25" spans="1:18" ht="12" thickBot="1">
      <c r="A25" s="118"/>
      <c r="B25" s="157" t="s">
        <v>96</v>
      </c>
      <c r="C25" s="140"/>
      <c r="D25" s="65" t="s">
        <v>105</v>
      </c>
      <c r="E25" s="137">
        <f>SUM(E27:E29)</f>
        <v>87610</v>
      </c>
      <c r="F25" s="116">
        <f>SUM(F27:F29)</f>
        <v>15769.800000000001</v>
      </c>
      <c r="G25" s="155">
        <v>0</v>
      </c>
      <c r="H25" s="116">
        <f aca="true" t="shared" si="1" ref="H25:R25">SUM(H27:H29)</f>
        <v>71840.2</v>
      </c>
      <c r="I25" s="137">
        <f t="shared" si="1"/>
        <v>87610</v>
      </c>
      <c r="J25" s="137">
        <f t="shared" si="1"/>
        <v>15769.800000000001</v>
      </c>
      <c r="K25" s="137">
        <f t="shared" si="1"/>
        <v>15769.800000000001</v>
      </c>
      <c r="L25" s="137">
        <f t="shared" si="1"/>
        <v>0</v>
      </c>
      <c r="M25" s="137">
        <f t="shared" si="1"/>
        <v>0</v>
      </c>
      <c r="N25" s="137">
        <f t="shared" si="1"/>
        <v>71840.2</v>
      </c>
      <c r="O25" s="137">
        <f t="shared" si="1"/>
        <v>0</v>
      </c>
      <c r="P25" s="137">
        <f t="shared" si="1"/>
        <v>71840.2</v>
      </c>
      <c r="Q25" s="137">
        <f t="shared" si="1"/>
        <v>0</v>
      </c>
      <c r="R25" s="137">
        <f t="shared" si="1"/>
        <v>0</v>
      </c>
    </row>
    <row r="26" spans="1:18" ht="12" thickBot="1">
      <c r="A26" s="118"/>
      <c r="B26" s="149"/>
      <c r="C26" s="141"/>
      <c r="D26" s="67" t="s">
        <v>98</v>
      </c>
      <c r="E26" s="138"/>
      <c r="F26" s="116"/>
      <c r="G26" s="156"/>
      <c r="H26" s="116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2" thickBot="1">
      <c r="A27" s="118"/>
      <c r="B27" s="82" t="s">
        <v>37</v>
      </c>
      <c r="C27" s="82"/>
      <c r="D27" s="83"/>
      <c r="E27" s="72">
        <f>SUM(F27,H27)</f>
        <v>1464</v>
      </c>
      <c r="F27" s="79">
        <v>263.52</v>
      </c>
      <c r="G27" s="77">
        <v>0</v>
      </c>
      <c r="H27" s="79">
        <v>1200.48</v>
      </c>
      <c r="I27" s="72">
        <f>SUM(J27,N27)</f>
        <v>1464</v>
      </c>
      <c r="J27" s="72">
        <f>SUM(K27,L27,M27)</f>
        <v>263.52</v>
      </c>
      <c r="K27" s="84">
        <v>263.52</v>
      </c>
      <c r="L27" s="84">
        <v>0</v>
      </c>
      <c r="M27" s="84">
        <v>0</v>
      </c>
      <c r="N27" s="72">
        <f>SUM(O27,P27,Q27,R27)</f>
        <v>1200.48</v>
      </c>
      <c r="O27" s="84">
        <v>0</v>
      </c>
      <c r="P27" s="84">
        <v>1200.48</v>
      </c>
      <c r="Q27" s="83">
        <v>0</v>
      </c>
      <c r="R27" s="83">
        <v>0</v>
      </c>
    </row>
    <row r="28" spans="1:18" ht="12" thickBot="1">
      <c r="A28" s="118"/>
      <c r="B28" s="85" t="s">
        <v>106</v>
      </c>
      <c r="C28" s="86"/>
      <c r="D28" s="87"/>
      <c r="E28" s="72">
        <f>SUM(F28,H28)</f>
        <v>86146</v>
      </c>
      <c r="F28" s="79">
        <v>15506.28</v>
      </c>
      <c r="G28" s="77">
        <v>0</v>
      </c>
      <c r="H28" s="79">
        <v>70639.72</v>
      </c>
      <c r="I28" s="72">
        <f>SUM(J28,N28)</f>
        <v>86146</v>
      </c>
      <c r="J28" s="72">
        <f>SUM(K28,L28,M28)</f>
        <v>15506.28</v>
      </c>
      <c r="K28" s="88">
        <v>15506.28</v>
      </c>
      <c r="L28" s="88">
        <v>0</v>
      </c>
      <c r="M28" s="88">
        <v>0</v>
      </c>
      <c r="N28" s="72">
        <f>SUM(O28,P28,Q28,R28)</f>
        <v>70639.72</v>
      </c>
      <c r="O28" s="79">
        <v>0</v>
      </c>
      <c r="P28" s="79">
        <v>70639.72</v>
      </c>
      <c r="Q28" s="76">
        <v>0</v>
      </c>
      <c r="R28" s="79">
        <v>0</v>
      </c>
    </row>
    <row r="29" spans="1:18" ht="12" thickBot="1">
      <c r="A29" s="152"/>
      <c r="B29" s="77" t="s">
        <v>126</v>
      </c>
      <c r="C29" s="77"/>
      <c r="D29" s="77"/>
      <c r="E29" s="72">
        <f>SUM(F29,H29)</f>
        <v>0</v>
      </c>
      <c r="F29" s="89">
        <v>0</v>
      </c>
      <c r="G29" s="77">
        <v>0</v>
      </c>
      <c r="H29" s="89">
        <v>0</v>
      </c>
      <c r="I29" s="72">
        <f>SUM(J29,N29)</f>
        <v>0</v>
      </c>
      <c r="J29" s="72">
        <f>SUM(K29,L29,M29)</f>
        <v>0</v>
      </c>
      <c r="K29" s="77">
        <v>0</v>
      </c>
      <c r="L29" s="77">
        <v>0</v>
      </c>
      <c r="M29" s="77">
        <v>0</v>
      </c>
      <c r="N29" s="72">
        <f>SUM(O29,P29,Q29,R29)</f>
        <v>0</v>
      </c>
      <c r="O29" s="77">
        <v>0</v>
      </c>
      <c r="P29" s="89">
        <v>0</v>
      </c>
      <c r="Q29" s="77">
        <v>0</v>
      </c>
      <c r="R29" s="77">
        <v>0</v>
      </c>
    </row>
    <row r="30" spans="1:18" ht="12" thickBot="1">
      <c r="A30" s="117" t="s">
        <v>7</v>
      </c>
      <c r="B30" s="86" t="s">
        <v>52</v>
      </c>
      <c r="C30" s="90" t="s">
        <v>107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</row>
    <row r="31" spans="1:18" ht="12" thickBot="1">
      <c r="A31" s="118"/>
      <c r="B31" s="63" t="s">
        <v>100</v>
      </c>
      <c r="C31" s="145" t="s">
        <v>91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7"/>
    </row>
    <row r="32" spans="1:18" ht="12" thickBot="1">
      <c r="A32" s="118"/>
      <c r="B32" s="63" t="s">
        <v>54</v>
      </c>
      <c r="C32" s="145" t="s">
        <v>101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</row>
    <row r="33" spans="1:18" ht="12" thickBot="1">
      <c r="A33" s="118"/>
      <c r="B33" s="63" t="s">
        <v>102</v>
      </c>
      <c r="C33" s="145" t="s">
        <v>108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7"/>
    </row>
    <row r="34" spans="1:18" ht="12" thickBot="1">
      <c r="A34" s="118"/>
      <c r="B34" s="63" t="s">
        <v>104</v>
      </c>
      <c r="C34" s="145" t="s">
        <v>109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</row>
    <row r="35" spans="1:18" ht="11.25">
      <c r="A35" s="118"/>
      <c r="B35" s="140" t="s">
        <v>96</v>
      </c>
      <c r="C35" s="140"/>
      <c r="D35" s="93" t="s">
        <v>105</v>
      </c>
      <c r="E35" s="137">
        <f>SUM(E37:E39)</f>
        <v>11357953.43</v>
      </c>
      <c r="F35" s="66"/>
      <c r="G35" s="137">
        <v>0</v>
      </c>
      <c r="H35" s="137">
        <f aca="true" t="shared" si="2" ref="H35:R35">SUM(H37:H39)</f>
        <v>9313521.370000001</v>
      </c>
      <c r="I35" s="137">
        <f t="shared" si="2"/>
        <v>11357953.43</v>
      </c>
      <c r="J35" s="137">
        <f t="shared" si="2"/>
        <v>2044432.06</v>
      </c>
      <c r="K35" s="137">
        <f t="shared" si="2"/>
        <v>2044432.06</v>
      </c>
      <c r="L35" s="137">
        <f t="shared" si="2"/>
        <v>0</v>
      </c>
      <c r="M35" s="137">
        <f t="shared" si="2"/>
        <v>0</v>
      </c>
      <c r="N35" s="137">
        <f t="shared" si="2"/>
        <v>9313521.370000001</v>
      </c>
      <c r="O35" s="137">
        <f t="shared" si="2"/>
        <v>0</v>
      </c>
      <c r="P35" s="137">
        <f t="shared" si="2"/>
        <v>9313521.370000001</v>
      </c>
      <c r="Q35" s="137">
        <f t="shared" si="2"/>
        <v>0</v>
      </c>
      <c r="R35" s="137">
        <f t="shared" si="2"/>
        <v>0</v>
      </c>
    </row>
    <row r="36" spans="1:18" ht="12" thickBot="1">
      <c r="A36" s="118"/>
      <c r="B36" s="141"/>
      <c r="C36" s="141"/>
      <c r="D36" s="67" t="s">
        <v>98</v>
      </c>
      <c r="E36" s="138"/>
      <c r="F36" s="68">
        <f>SUM(F37:F39)</f>
        <v>2044432.06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</row>
    <row r="37" spans="1:18" ht="12.75" customHeight="1" thickBot="1">
      <c r="A37" s="118"/>
      <c r="B37" s="63" t="s">
        <v>110</v>
      </c>
      <c r="C37" s="63"/>
      <c r="D37" s="94"/>
      <c r="E37" s="72">
        <f>SUM(F37,H37)</f>
        <v>711337.77</v>
      </c>
      <c r="F37" s="95">
        <v>128040.8</v>
      </c>
      <c r="G37" s="77">
        <v>0</v>
      </c>
      <c r="H37" s="72">
        <v>583296.97</v>
      </c>
      <c r="I37" s="72">
        <f>SUM(J37,N37)</f>
        <v>711337.77</v>
      </c>
      <c r="J37" s="72">
        <f>SUM(K37,L37,M37)</f>
        <v>128040.8</v>
      </c>
      <c r="K37" s="95">
        <v>128040.8</v>
      </c>
      <c r="L37" s="96">
        <v>0</v>
      </c>
      <c r="M37" s="95">
        <v>0</v>
      </c>
      <c r="N37" s="72">
        <f>SUM(O37,P37,Q37,R37)</f>
        <v>583296.97</v>
      </c>
      <c r="O37" s="95">
        <v>0</v>
      </c>
      <c r="P37" s="97">
        <v>583296.97</v>
      </c>
      <c r="Q37" s="94">
        <v>0</v>
      </c>
      <c r="R37" s="95">
        <v>0</v>
      </c>
    </row>
    <row r="38" spans="1:18" ht="12" thickBot="1">
      <c r="A38" s="118"/>
      <c r="B38" s="63" t="s">
        <v>111</v>
      </c>
      <c r="C38" s="63"/>
      <c r="D38" s="94"/>
      <c r="E38" s="72">
        <f>SUM(F38,H38)</f>
        <v>5334562.54</v>
      </c>
      <c r="F38" s="95">
        <v>960221.26</v>
      </c>
      <c r="G38" s="77">
        <v>0</v>
      </c>
      <c r="H38" s="72">
        <v>4374341.28</v>
      </c>
      <c r="I38" s="72">
        <f>SUM(J38,N38)</f>
        <v>5334562.54</v>
      </c>
      <c r="J38" s="72">
        <f>SUM(K38,L38,M38)</f>
        <v>960221.26</v>
      </c>
      <c r="K38" s="95">
        <v>960221.26</v>
      </c>
      <c r="L38" s="96">
        <v>0</v>
      </c>
      <c r="M38" s="95">
        <v>0</v>
      </c>
      <c r="N38" s="72">
        <f>SUM(O38,P38,Q38,R38)</f>
        <v>4374341.28</v>
      </c>
      <c r="O38" s="95">
        <v>0</v>
      </c>
      <c r="P38" s="97">
        <v>4374341.28</v>
      </c>
      <c r="Q38" s="94">
        <v>0</v>
      </c>
      <c r="R38" s="95">
        <v>0</v>
      </c>
    </row>
    <row r="39" spans="1:18" ht="12" thickBot="1">
      <c r="A39" s="119"/>
      <c r="B39" s="77" t="s">
        <v>126</v>
      </c>
      <c r="C39" s="77"/>
      <c r="D39" s="77"/>
      <c r="E39" s="72">
        <f>SUM(F39,H39)</f>
        <v>5312053.12</v>
      </c>
      <c r="F39" s="89">
        <v>956170</v>
      </c>
      <c r="G39" s="77">
        <v>0</v>
      </c>
      <c r="H39" s="89">
        <v>4355883.12</v>
      </c>
      <c r="I39" s="72">
        <f>SUM(J39,N39)</f>
        <v>5312053.12</v>
      </c>
      <c r="J39" s="72">
        <f>SUM(K39,L39,M39)</f>
        <v>956170</v>
      </c>
      <c r="K39" s="89">
        <v>956170</v>
      </c>
      <c r="L39" s="77">
        <v>0</v>
      </c>
      <c r="M39" s="77">
        <v>0</v>
      </c>
      <c r="N39" s="72">
        <f>SUM(O39,P39,Q39,R39)</f>
        <v>4355883.12</v>
      </c>
      <c r="O39" s="77"/>
      <c r="P39" s="89">
        <v>4355883.12</v>
      </c>
      <c r="Q39" s="77">
        <v>0</v>
      </c>
      <c r="R39" s="77">
        <v>0</v>
      </c>
    </row>
    <row r="40" spans="1:18" ht="12" thickBot="1">
      <c r="A40" s="117" t="s">
        <v>0</v>
      </c>
      <c r="B40" s="98" t="s">
        <v>52</v>
      </c>
      <c r="C40" s="90" t="s">
        <v>107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2"/>
    </row>
    <row r="41" spans="1:18" ht="12" thickBot="1">
      <c r="A41" s="118"/>
      <c r="B41" s="99" t="s">
        <v>100</v>
      </c>
      <c r="C41" s="145" t="s">
        <v>91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</row>
    <row r="42" spans="1:18" ht="12" thickBot="1">
      <c r="A42" s="118"/>
      <c r="B42" s="63" t="s">
        <v>54</v>
      </c>
      <c r="C42" s="145" t="s">
        <v>101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1:18" ht="12" thickBot="1">
      <c r="A43" s="118"/>
      <c r="B43" s="63" t="s">
        <v>102</v>
      </c>
      <c r="C43" s="145" t="s">
        <v>108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</row>
    <row r="44" spans="1:18" ht="12" thickBot="1">
      <c r="A44" s="118"/>
      <c r="B44" s="63" t="s">
        <v>104</v>
      </c>
      <c r="C44" s="145" t="s">
        <v>123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7"/>
    </row>
    <row r="45" spans="1:18" ht="11.25">
      <c r="A45" s="118"/>
      <c r="B45" s="140" t="s">
        <v>96</v>
      </c>
      <c r="C45" s="140"/>
      <c r="D45" s="93" t="s">
        <v>105</v>
      </c>
      <c r="E45" s="137">
        <f>SUM(E47:E49)</f>
        <v>811100</v>
      </c>
      <c r="F45" s="66"/>
      <c r="G45" s="137">
        <v>0</v>
      </c>
      <c r="H45" s="137">
        <f aca="true" t="shared" si="3" ref="H45:R45">SUM(H47:H49)</f>
        <v>665102</v>
      </c>
      <c r="I45" s="137">
        <f t="shared" si="3"/>
        <v>811100</v>
      </c>
      <c r="J45" s="137">
        <f t="shared" si="3"/>
        <v>145998</v>
      </c>
      <c r="K45" s="137">
        <f t="shared" si="3"/>
        <v>145998</v>
      </c>
      <c r="L45" s="137">
        <f t="shared" si="3"/>
        <v>0</v>
      </c>
      <c r="M45" s="137">
        <f t="shared" si="3"/>
        <v>0</v>
      </c>
      <c r="N45" s="137">
        <f t="shared" si="3"/>
        <v>665102</v>
      </c>
      <c r="O45" s="137">
        <f t="shared" si="3"/>
        <v>0</v>
      </c>
      <c r="P45" s="137">
        <f t="shared" si="3"/>
        <v>665102</v>
      </c>
      <c r="Q45" s="137">
        <f t="shared" si="3"/>
        <v>0</v>
      </c>
      <c r="R45" s="137">
        <f t="shared" si="3"/>
        <v>0</v>
      </c>
    </row>
    <row r="46" spans="1:18" ht="12" thickBot="1">
      <c r="A46" s="118"/>
      <c r="B46" s="141"/>
      <c r="C46" s="141"/>
      <c r="D46" s="67" t="s">
        <v>98</v>
      </c>
      <c r="E46" s="138"/>
      <c r="F46" s="68">
        <f>SUM(F47:F49)</f>
        <v>145998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</row>
    <row r="47" spans="1:18" ht="12" thickBot="1">
      <c r="A47" s="118"/>
      <c r="B47" s="63" t="s">
        <v>110</v>
      </c>
      <c r="C47" s="63"/>
      <c r="D47" s="94"/>
      <c r="E47" s="72">
        <f>SUM(F47,H47)</f>
        <v>60000</v>
      </c>
      <c r="F47" s="95">
        <v>10800</v>
      </c>
      <c r="G47" s="77">
        <v>0</v>
      </c>
      <c r="H47" s="72">
        <v>49200</v>
      </c>
      <c r="I47" s="72">
        <f>SUM(J47,N47)</f>
        <v>60000</v>
      </c>
      <c r="J47" s="72">
        <f>SUM(K47,L47,M47)</f>
        <v>10800</v>
      </c>
      <c r="K47" s="95">
        <v>10800</v>
      </c>
      <c r="L47" s="96">
        <v>0</v>
      </c>
      <c r="M47" s="95">
        <v>0</v>
      </c>
      <c r="N47" s="72">
        <f>SUM(O47,P47,Q47,R47)</f>
        <v>49200</v>
      </c>
      <c r="O47" s="95">
        <v>0</v>
      </c>
      <c r="P47" s="97">
        <v>49200</v>
      </c>
      <c r="Q47" s="94">
        <v>0</v>
      </c>
      <c r="R47" s="95">
        <v>0</v>
      </c>
    </row>
    <row r="48" spans="1:18" ht="12" thickBot="1">
      <c r="A48" s="118"/>
      <c r="B48" s="63" t="s">
        <v>111</v>
      </c>
      <c r="C48" s="63"/>
      <c r="D48" s="94"/>
      <c r="E48" s="72">
        <f>SUM(F48,H48)</f>
        <v>751100</v>
      </c>
      <c r="F48" s="95">
        <v>135198</v>
      </c>
      <c r="G48" s="77">
        <v>0</v>
      </c>
      <c r="H48" s="72">
        <v>615902</v>
      </c>
      <c r="I48" s="72">
        <f>SUM(J48,N48)</f>
        <v>751100</v>
      </c>
      <c r="J48" s="72">
        <f>SUM(K48,L48,M48)</f>
        <v>135198</v>
      </c>
      <c r="K48" s="95">
        <v>135198</v>
      </c>
      <c r="L48" s="96">
        <v>0</v>
      </c>
      <c r="M48" s="95">
        <v>0</v>
      </c>
      <c r="N48" s="72">
        <f>SUM(O48,P48,Q48,R48)</f>
        <v>615902</v>
      </c>
      <c r="O48" s="95">
        <v>0</v>
      </c>
      <c r="P48" s="97">
        <v>615902</v>
      </c>
      <c r="Q48" s="94">
        <v>0</v>
      </c>
      <c r="R48" s="95">
        <v>0</v>
      </c>
    </row>
    <row r="49" spans="1:18" ht="12" thickBot="1">
      <c r="A49" s="119"/>
      <c r="B49" s="77" t="s">
        <v>126</v>
      </c>
      <c r="C49" s="77"/>
      <c r="D49" s="77"/>
      <c r="E49" s="72">
        <f>F49+H49</f>
        <v>0</v>
      </c>
      <c r="F49" s="89">
        <v>0</v>
      </c>
      <c r="G49" s="77">
        <v>0</v>
      </c>
      <c r="H49" s="89">
        <v>0</v>
      </c>
      <c r="I49" s="72">
        <f>SUM(J49,N49)</f>
        <v>0</v>
      </c>
      <c r="J49" s="72">
        <f>SUM(K49,L49,M49)</f>
        <v>0</v>
      </c>
      <c r="K49" s="89">
        <v>0</v>
      </c>
      <c r="L49" s="77">
        <v>0</v>
      </c>
      <c r="M49" s="77">
        <v>0</v>
      </c>
      <c r="N49" s="72">
        <f>SUM(O49,P49,Q49,R49)</f>
        <v>0</v>
      </c>
      <c r="O49" s="77">
        <v>0</v>
      </c>
      <c r="P49" s="89">
        <v>0</v>
      </c>
      <c r="Q49" s="77">
        <v>0</v>
      </c>
      <c r="R49" s="77">
        <v>0</v>
      </c>
    </row>
    <row r="50" spans="1:18" ht="15.75" customHeight="1" thickBot="1">
      <c r="A50" s="108" t="s">
        <v>38</v>
      </c>
      <c r="B50" s="106" t="s">
        <v>42</v>
      </c>
      <c r="C50" s="102" t="s">
        <v>43</v>
      </c>
      <c r="D50" s="102" t="s">
        <v>115</v>
      </c>
      <c r="E50" s="102" t="s">
        <v>197</v>
      </c>
      <c r="F50" s="124" t="s">
        <v>3</v>
      </c>
      <c r="G50" s="135"/>
      <c r="H50" s="136"/>
      <c r="I50" s="124" t="s">
        <v>199</v>
      </c>
      <c r="J50" s="125"/>
      <c r="K50" s="125"/>
      <c r="L50" s="125"/>
      <c r="M50" s="125"/>
      <c r="N50" s="125"/>
      <c r="O50" s="125"/>
      <c r="P50" s="125"/>
      <c r="Q50" s="125"/>
      <c r="R50" s="126"/>
    </row>
    <row r="51" spans="1:18" ht="12" thickBot="1">
      <c r="A51" s="104"/>
      <c r="B51" s="100"/>
      <c r="C51" s="103"/>
      <c r="D51" s="133"/>
      <c r="E51" s="133"/>
      <c r="F51" s="154" t="s">
        <v>153</v>
      </c>
      <c r="G51" s="102" t="s">
        <v>154</v>
      </c>
      <c r="H51" s="102" t="s">
        <v>44</v>
      </c>
      <c r="I51" s="124" t="s">
        <v>155</v>
      </c>
      <c r="J51" s="125"/>
      <c r="K51" s="125"/>
      <c r="L51" s="125"/>
      <c r="M51" s="125"/>
      <c r="N51" s="125"/>
      <c r="O51" s="125"/>
      <c r="P51" s="125"/>
      <c r="Q51" s="125"/>
      <c r="R51" s="126"/>
    </row>
    <row r="52" spans="1:18" ht="12" thickBot="1">
      <c r="A52" s="104"/>
      <c r="B52" s="100"/>
      <c r="C52" s="103"/>
      <c r="D52" s="133"/>
      <c r="E52" s="133"/>
      <c r="F52" s="118"/>
      <c r="G52" s="153"/>
      <c r="H52" s="153"/>
      <c r="I52" s="127" t="s">
        <v>156</v>
      </c>
      <c r="J52" s="124" t="s">
        <v>45</v>
      </c>
      <c r="K52" s="125"/>
      <c r="L52" s="125"/>
      <c r="M52" s="125"/>
      <c r="N52" s="125"/>
      <c r="O52" s="125"/>
      <c r="P52" s="125"/>
      <c r="Q52" s="125"/>
      <c r="R52" s="126"/>
    </row>
    <row r="53" spans="1:18" ht="12" thickBot="1">
      <c r="A53" s="104"/>
      <c r="B53" s="100"/>
      <c r="C53" s="103"/>
      <c r="D53" s="133"/>
      <c r="E53" s="133"/>
      <c r="F53" s="118"/>
      <c r="G53" s="153"/>
      <c r="H53" s="153"/>
      <c r="I53" s="128"/>
      <c r="J53" s="124" t="s">
        <v>46</v>
      </c>
      <c r="K53" s="125"/>
      <c r="L53" s="125"/>
      <c r="M53" s="126"/>
      <c r="N53" s="124" t="s">
        <v>44</v>
      </c>
      <c r="O53" s="125"/>
      <c r="P53" s="125"/>
      <c r="Q53" s="125"/>
      <c r="R53" s="126"/>
    </row>
    <row r="54" spans="1:18" ht="12" thickBot="1">
      <c r="A54" s="104"/>
      <c r="B54" s="100"/>
      <c r="C54" s="103"/>
      <c r="D54" s="133"/>
      <c r="E54" s="133"/>
      <c r="F54" s="118"/>
      <c r="G54" s="153"/>
      <c r="H54" s="153"/>
      <c r="I54" s="128"/>
      <c r="J54" s="127" t="s">
        <v>157</v>
      </c>
      <c r="K54" s="124" t="s">
        <v>47</v>
      </c>
      <c r="L54" s="125"/>
      <c r="M54" s="126"/>
      <c r="N54" s="127" t="s">
        <v>158</v>
      </c>
      <c r="O54" s="130" t="s">
        <v>47</v>
      </c>
      <c r="P54" s="131"/>
      <c r="Q54" s="131"/>
      <c r="R54" s="107"/>
    </row>
    <row r="55" spans="1:18" ht="11.25">
      <c r="A55" s="104"/>
      <c r="B55" s="100"/>
      <c r="C55" s="103"/>
      <c r="D55" s="133"/>
      <c r="E55" s="133"/>
      <c r="F55" s="118"/>
      <c r="G55" s="153"/>
      <c r="H55" s="153"/>
      <c r="I55" s="128"/>
      <c r="J55" s="128"/>
      <c r="K55" s="60" t="s">
        <v>56</v>
      </c>
      <c r="L55" s="127" t="s">
        <v>48</v>
      </c>
      <c r="M55" s="127" t="s">
        <v>49</v>
      </c>
      <c r="N55" s="128"/>
      <c r="O55" s="127" t="s">
        <v>50</v>
      </c>
      <c r="P55" s="60" t="s">
        <v>56</v>
      </c>
      <c r="Q55" s="127" t="s">
        <v>48</v>
      </c>
      <c r="R55" s="127" t="s">
        <v>51</v>
      </c>
    </row>
    <row r="56" spans="1:18" ht="12" customHeight="1" thickBot="1">
      <c r="A56" s="105"/>
      <c r="B56" s="101"/>
      <c r="C56" s="132"/>
      <c r="D56" s="134"/>
      <c r="E56" s="123"/>
      <c r="F56" s="119"/>
      <c r="G56" s="123"/>
      <c r="H56" s="123"/>
      <c r="I56" s="129"/>
      <c r="J56" s="129"/>
      <c r="K56" s="61" t="s">
        <v>89</v>
      </c>
      <c r="L56" s="129"/>
      <c r="M56" s="129"/>
      <c r="N56" s="129"/>
      <c r="O56" s="129"/>
      <c r="P56" s="61" t="s">
        <v>89</v>
      </c>
      <c r="Q56" s="129"/>
      <c r="R56" s="129"/>
    </row>
    <row r="57" spans="1:18" ht="12" customHeight="1" thickBot="1">
      <c r="A57" s="59">
        <v>1</v>
      </c>
      <c r="B57" s="62">
        <v>2</v>
      </c>
      <c r="C57" s="62">
        <v>3</v>
      </c>
      <c r="D57" s="62">
        <v>4</v>
      </c>
      <c r="E57" s="62">
        <v>5</v>
      </c>
      <c r="F57" s="62">
        <v>6</v>
      </c>
      <c r="G57" s="62">
        <v>7</v>
      </c>
      <c r="H57" s="62">
        <v>8</v>
      </c>
      <c r="I57" s="62">
        <v>9</v>
      </c>
      <c r="J57" s="62">
        <v>10</v>
      </c>
      <c r="K57" s="62">
        <v>11</v>
      </c>
      <c r="L57" s="62">
        <v>12</v>
      </c>
      <c r="M57" s="62">
        <v>13</v>
      </c>
      <c r="N57" s="62">
        <v>14</v>
      </c>
      <c r="O57" s="62">
        <v>15</v>
      </c>
      <c r="P57" s="62">
        <v>16</v>
      </c>
      <c r="Q57" s="62">
        <v>17</v>
      </c>
      <c r="R57" s="62">
        <v>18</v>
      </c>
    </row>
    <row r="58" spans="1:18" ht="12" thickBot="1">
      <c r="A58" s="117" t="s">
        <v>8</v>
      </c>
      <c r="B58" s="63" t="s">
        <v>52</v>
      </c>
      <c r="C58" s="142" t="s">
        <v>99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4"/>
    </row>
    <row r="59" spans="1:18" ht="12" thickBot="1">
      <c r="A59" s="118"/>
      <c r="B59" s="63" t="s">
        <v>53</v>
      </c>
      <c r="C59" s="145" t="s">
        <v>91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7"/>
    </row>
    <row r="60" spans="1:18" ht="12" thickBot="1">
      <c r="A60" s="118"/>
      <c r="B60" s="63" t="s">
        <v>54</v>
      </c>
      <c r="C60" s="145" t="s">
        <v>101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/>
    </row>
    <row r="61" spans="1:18" ht="12" thickBot="1">
      <c r="A61" s="118"/>
      <c r="B61" s="63" t="s">
        <v>93</v>
      </c>
      <c r="C61" s="145" t="s">
        <v>112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7"/>
    </row>
    <row r="62" spans="1:18" ht="12" thickBot="1">
      <c r="A62" s="118"/>
      <c r="B62" s="63" t="s">
        <v>104</v>
      </c>
      <c r="C62" s="142" t="s">
        <v>113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4"/>
    </row>
    <row r="63" spans="1:18" ht="11.25">
      <c r="A63" s="118"/>
      <c r="B63" s="148" t="s">
        <v>96</v>
      </c>
      <c r="C63" s="140"/>
      <c r="D63" s="93" t="s">
        <v>114</v>
      </c>
      <c r="E63" s="137">
        <f>SUM(E65:E67)</f>
        <v>4451660.82</v>
      </c>
      <c r="F63" s="66"/>
      <c r="G63" s="137">
        <v>0</v>
      </c>
      <c r="H63" s="137">
        <f aca="true" t="shared" si="4" ref="H63:R63">SUM(H65:H67)</f>
        <v>3650361.87</v>
      </c>
      <c r="I63" s="137">
        <f t="shared" si="4"/>
        <v>4451660.82</v>
      </c>
      <c r="J63" s="137">
        <f t="shared" si="4"/>
        <v>801298.9500000001</v>
      </c>
      <c r="K63" s="137">
        <f t="shared" si="4"/>
        <v>801298.9500000001</v>
      </c>
      <c r="L63" s="137">
        <f t="shared" si="4"/>
        <v>0</v>
      </c>
      <c r="M63" s="137">
        <f t="shared" si="4"/>
        <v>0</v>
      </c>
      <c r="N63" s="137">
        <f t="shared" si="4"/>
        <v>3650361.87</v>
      </c>
      <c r="O63" s="137">
        <f t="shared" si="4"/>
        <v>0</v>
      </c>
      <c r="P63" s="137">
        <f t="shared" si="4"/>
        <v>3650361.87</v>
      </c>
      <c r="Q63" s="137">
        <f t="shared" si="4"/>
        <v>0</v>
      </c>
      <c r="R63" s="137">
        <f t="shared" si="4"/>
        <v>0</v>
      </c>
    </row>
    <row r="64" spans="1:18" ht="12" thickBot="1">
      <c r="A64" s="118"/>
      <c r="B64" s="149"/>
      <c r="C64" s="141"/>
      <c r="D64" s="67" t="s">
        <v>98</v>
      </c>
      <c r="E64" s="138"/>
      <c r="F64" s="68">
        <f>SUM(F65:F67)</f>
        <v>801298.9500000001</v>
      </c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</row>
    <row r="65" spans="1:18" ht="12" thickBot="1">
      <c r="A65" s="151"/>
      <c r="B65" s="99" t="s">
        <v>37</v>
      </c>
      <c r="C65" s="99"/>
      <c r="D65" s="76"/>
      <c r="E65" s="72">
        <f>SUM(F65,H65)</f>
        <v>184880</v>
      </c>
      <c r="F65" s="72">
        <v>33278.4</v>
      </c>
      <c r="G65" s="77">
        <v>0</v>
      </c>
      <c r="H65" s="72">
        <v>151601.6</v>
      </c>
      <c r="I65" s="72">
        <f>SUM(J65,N65)</f>
        <v>184880</v>
      </c>
      <c r="J65" s="72">
        <f>SUM(K65,L65,M65)</f>
        <v>33278.4</v>
      </c>
      <c r="K65" s="72">
        <v>33278.4</v>
      </c>
      <c r="L65" s="78">
        <v>0</v>
      </c>
      <c r="M65" s="72">
        <v>0</v>
      </c>
      <c r="N65" s="72">
        <f>SUM(O65,P65,Q65,R65)</f>
        <v>151601.6</v>
      </c>
      <c r="O65" s="78">
        <v>0</v>
      </c>
      <c r="P65" s="79">
        <v>151601.6</v>
      </c>
      <c r="Q65" s="76">
        <v>0</v>
      </c>
      <c r="R65" s="78">
        <v>0</v>
      </c>
    </row>
    <row r="66" spans="1:18" ht="12" thickBot="1">
      <c r="A66" s="151"/>
      <c r="B66" s="99" t="s">
        <v>106</v>
      </c>
      <c r="C66" s="99"/>
      <c r="D66" s="76"/>
      <c r="E66" s="72">
        <f>SUM(F66,H66)</f>
        <v>19891.82</v>
      </c>
      <c r="F66" s="72">
        <v>3580.53</v>
      </c>
      <c r="G66" s="77">
        <v>0</v>
      </c>
      <c r="H66" s="72">
        <v>16311.29</v>
      </c>
      <c r="I66" s="72">
        <f>SUM(J66,N66)</f>
        <v>19891.82</v>
      </c>
      <c r="J66" s="72">
        <f>SUM(K66,L66,M66)</f>
        <v>3580.53</v>
      </c>
      <c r="K66" s="72">
        <v>3580.53</v>
      </c>
      <c r="L66" s="72">
        <v>0</v>
      </c>
      <c r="M66" s="72">
        <v>0</v>
      </c>
      <c r="N66" s="72">
        <f>SUM(O66,P66,Q66,R66)</f>
        <v>16311.29</v>
      </c>
      <c r="O66" s="72">
        <v>0</v>
      </c>
      <c r="P66" s="79">
        <v>16311.29</v>
      </c>
      <c r="Q66" s="76">
        <v>0</v>
      </c>
      <c r="R66" s="72">
        <v>0</v>
      </c>
    </row>
    <row r="67" spans="1:18" ht="12" thickBot="1">
      <c r="A67" s="152"/>
      <c r="B67" s="77" t="s">
        <v>126</v>
      </c>
      <c r="C67" s="77"/>
      <c r="D67" s="77"/>
      <c r="E67" s="72">
        <f>SUM(F67,H67)</f>
        <v>4246889</v>
      </c>
      <c r="F67" s="89">
        <v>764440.02</v>
      </c>
      <c r="G67" s="77">
        <v>0</v>
      </c>
      <c r="H67" s="89">
        <v>3482448.98</v>
      </c>
      <c r="I67" s="72">
        <f>SUM(J67,N67)</f>
        <v>4246889</v>
      </c>
      <c r="J67" s="72">
        <f>SUM(K67,L67,M67)</f>
        <v>764440.02</v>
      </c>
      <c r="K67" s="89">
        <v>764440.02</v>
      </c>
      <c r="L67" s="77">
        <v>0</v>
      </c>
      <c r="M67" s="77">
        <v>0</v>
      </c>
      <c r="N67" s="72">
        <f>SUM(O67,P67,Q67,R67)</f>
        <v>3482448.98</v>
      </c>
      <c r="O67" s="77">
        <v>0</v>
      </c>
      <c r="P67" s="89">
        <v>3482448.98</v>
      </c>
      <c r="Q67" s="77">
        <v>0</v>
      </c>
      <c r="R67" s="77">
        <v>0</v>
      </c>
    </row>
    <row r="68" spans="1:18" ht="12" thickBot="1">
      <c r="A68" s="117" t="s">
        <v>10</v>
      </c>
      <c r="B68" s="63" t="s">
        <v>52</v>
      </c>
      <c r="C68" s="142" t="s">
        <v>99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4"/>
    </row>
    <row r="69" spans="1:18" ht="12" thickBot="1">
      <c r="A69" s="118"/>
      <c r="B69" s="63" t="s">
        <v>53</v>
      </c>
      <c r="C69" s="145" t="s">
        <v>145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/>
    </row>
    <row r="70" spans="1:18" ht="12" thickBot="1">
      <c r="A70" s="118"/>
      <c r="B70" s="63" t="s">
        <v>54</v>
      </c>
      <c r="C70" s="145" t="s">
        <v>200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7"/>
    </row>
    <row r="71" spans="1:18" ht="12" thickBot="1">
      <c r="A71" s="118"/>
      <c r="B71" s="63" t="s">
        <v>104</v>
      </c>
      <c r="C71" s="142" t="s">
        <v>146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</row>
    <row r="72" spans="1:18" ht="11.25">
      <c r="A72" s="118"/>
      <c r="B72" s="148" t="s">
        <v>96</v>
      </c>
      <c r="C72" s="140"/>
      <c r="D72" s="122" t="s">
        <v>201</v>
      </c>
      <c r="E72" s="137">
        <f>SUM(E74:E74)</f>
        <v>160130</v>
      </c>
      <c r="F72" s="66"/>
      <c r="G72" s="137">
        <v>0</v>
      </c>
      <c r="H72" s="137">
        <f>SUM(H74:H74)</f>
        <v>136110</v>
      </c>
      <c r="I72" s="137">
        <f aca="true" t="shared" si="5" ref="I72:P72">SUM(I74:I74)</f>
        <v>160130</v>
      </c>
      <c r="J72" s="137">
        <f t="shared" si="5"/>
        <v>24020</v>
      </c>
      <c r="K72" s="137">
        <f t="shared" si="5"/>
        <v>24020</v>
      </c>
      <c r="L72" s="137">
        <f t="shared" si="5"/>
        <v>0</v>
      </c>
      <c r="M72" s="137">
        <f t="shared" si="5"/>
        <v>0</v>
      </c>
      <c r="N72" s="137">
        <f t="shared" si="5"/>
        <v>136110</v>
      </c>
      <c r="O72" s="137">
        <f t="shared" si="5"/>
        <v>0</v>
      </c>
      <c r="P72" s="137">
        <f t="shared" si="5"/>
        <v>136110</v>
      </c>
      <c r="Q72" s="137">
        <v>0</v>
      </c>
      <c r="R72" s="137">
        <v>0</v>
      </c>
    </row>
    <row r="73" spans="1:18" ht="21.75" customHeight="1" thickBot="1">
      <c r="A73" s="118"/>
      <c r="B73" s="149"/>
      <c r="C73" s="141"/>
      <c r="D73" s="150"/>
      <c r="E73" s="138"/>
      <c r="F73" s="68">
        <f>SUM(F74)</f>
        <v>24020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</row>
    <row r="74" spans="1:18" ht="12" thickBot="1">
      <c r="A74" s="151"/>
      <c r="B74" s="99" t="s">
        <v>37</v>
      </c>
      <c r="C74" s="99"/>
      <c r="D74" s="76"/>
      <c r="E74" s="72">
        <f>SUM(F74,H74)</f>
        <v>160130</v>
      </c>
      <c r="F74" s="72">
        <v>24020</v>
      </c>
      <c r="G74" s="77">
        <v>0</v>
      </c>
      <c r="H74" s="72">
        <v>136110</v>
      </c>
      <c r="I74" s="72">
        <v>160130</v>
      </c>
      <c r="J74" s="72">
        <v>24020</v>
      </c>
      <c r="K74" s="72">
        <v>24020</v>
      </c>
      <c r="L74" s="78">
        <v>0</v>
      </c>
      <c r="M74" s="72">
        <v>0</v>
      </c>
      <c r="N74" s="72">
        <v>136110</v>
      </c>
      <c r="O74" s="78">
        <v>0</v>
      </c>
      <c r="P74" s="79">
        <v>136110</v>
      </c>
      <c r="Q74" s="76">
        <v>0</v>
      </c>
      <c r="R74" s="78">
        <v>0</v>
      </c>
    </row>
    <row r="75" spans="1:18" ht="12" thickBot="1">
      <c r="A75" s="117" t="s">
        <v>12</v>
      </c>
      <c r="B75" s="63" t="s">
        <v>52</v>
      </c>
      <c r="C75" s="142" t="s">
        <v>147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4"/>
    </row>
    <row r="76" spans="1:18" ht="12" thickBot="1">
      <c r="A76" s="118"/>
      <c r="B76" s="63" t="s">
        <v>53</v>
      </c>
      <c r="C76" s="145" t="s">
        <v>148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7"/>
    </row>
    <row r="77" spans="1:18" ht="12" thickBot="1">
      <c r="A77" s="118"/>
      <c r="B77" s="63" t="s">
        <v>54</v>
      </c>
      <c r="C77" s="145" t="s">
        <v>149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7"/>
    </row>
    <row r="78" spans="1:18" ht="12" thickBot="1">
      <c r="A78" s="118"/>
      <c r="B78" s="63" t="s">
        <v>104</v>
      </c>
      <c r="C78" s="142" t="s">
        <v>150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</row>
    <row r="79" spans="1:18" ht="36" customHeight="1">
      <c r="A79" s="118"/>
      <c r="B79" s="148" t="s">
        <v>96</v>
      </c>
      <c r="C79" s="140"/>
      <c r="D79" s="122" t="s">
        <v>202</v>
      </c>
      <c r="E79" s="137">
        <f>SUM(E81:E81)</f>
        <v>107939</v>
      </c>
      <c r="F79" s="66"/>
      <c r="G79" s="137">
        <f>SUM(G81:G81)</f>
        <v>10794</v>
      </c>
      <c r="H79" s="137">
        <f>SUM(H81:H81)</f>
        <v>91748</v>
      </c>
      <c r="I79" s="137">
        <f aca="true" t="shared" si="6" ref="I79:N79">SUM(I81:I81)</f>
        <v>107939</v>
      </c>
      <c r="J79" s="137">
        <f t="shared" si="6"/>
        <v>16191</v>
      </c>
      <c r="K79" s="137">
        <f t="shared" si="6"/>
        <v>5397</v>
      </c>
      <c r="L79" s="137">
        <v>0</v>
      </c>
      <c r="M79" s="137">
        <f t="shared" si="6"/>
        <v>10794</v>
      </c>
      <c r="N79" s="137">
        <f t="shared" si="6"/>
        <v>91748</v>
      </c>
      <c r="O79" s="137">
        <v>0</v>
      </c>
      <c r="P79" s="137">
        <f>SUM(P81:P81)</f>
        <v>91748</v>
      </c>
      <c r="Q79" s="137">
        <v>0</v>
      </c>
      <c r="R79" s="137">
        <v>0</v>
      </c>
    </row>
    <row r="80" spans="1:18" ht="43.5" customHeight="1" thickBot="1">
      <c r="A80" s="118"/>
      <c r="B80" s="149"/>
      <c r="C80" s="141"/>
      <c r="D80" s="123"/>
      <c r="E80" s="138"/>
      <c r="F80" s="68">
        <f>SUM(F81)</f>
        <v>5397</v>
      </c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</row>
    <row r="81" spans="1:18" ht="12" thickBot="1">
      <c r="A81" s="119"/>
      <c r="B81" s="99" t="s">
        <v>37</v>
      </c>
      <c r="C81" s="99"/>
      <c r="D81" s="76"/>
      <c r="E81" s="72">
        <f>SUM(F81:H81)</f>
        <v>107939</v>
      </c>
      <c r="F81" s="72">
        <v>5397</v>
      </c>
      <c r="G81" s="72">
        <v>10794</v>
      </c>
      <c r="H81" s="72">
        <v>91748</v>
      </c>
      <c r="I81" s="72">
        <f>SUM(J81,N81)</f>
        <v>107939</v>
      </c>
      <c r="J81" s="72">
        <v>16191</v>
      </c>
      <c r="K81" s="72">
        <v>5397</v>
      </c>
      <c r="L81" s="78">
        <v>0</v>
      </c>
      <c r="M81" s="72">
        <v>10794</v>
      </c>
      <c r="N81" s="72">
        <v>91748</v>
      </c>
      <c r="O81" s="78">
        <v>0</v>
      </c>
      <c r="P81" s="79">
        <v>91748</v>
      </c>
      <c r="Q81" s="76">
        <v>0</v>
      </c>
      <c r="R81" s="78">
        <v>0</v>
      </c>
    </row>
    <row r="82" spans="1:18" ht="12" thickBot="1">
      <c r="A82" s="117" t="s">
        <v>18</v>
      </c>
      <c r="B82" s="99" t="s">
        <v>52</v>
      </c>
      <c r="C82" s="120" t="s">
        <v>151</v>
      </c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2" thickBot="1">
      <c r="A83" s="118"/>
      <c r="B83" s="99" t="s">
        <v>100</v>
      </c>
      <c r="C83" s="120" t="s">
        <v>152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2" thickBot="1">
      <c r="A84" s="118"/>
      <c r="B84" s="99" t="s">
        <v>54</v>
      </c>
      <c r="C84" s="120" t="s">
        <v>172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2" thickBot="1">
      <c r="A85" s="118"/>
      <c r="B85" s="99" t="s">
        <v>102</v>
      </c>
      <c r="C85" s="120" t="s">
        <v>203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2" thickBot="1">
      <c r="A86" s="118"/>
      <c r="B86" s="99" t="s">
        <v>104</v>
      </c>
      <c r="C86" s="120" t="s">
        <v>173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2" thickBot="1">
      <c r="A87" s="118"/>
      <c r="B87" s="121" t="s">
        <v>96</v>
      </c>
      <c r="C87" s="121"/>
      <c r="D87" s="122" t="s">
        <v>162</v>
      </c>
      <c r="E87" s="116">
        <f>SUM(E89:E91)</f>
        <v>558521</v>
      </c>
      <c r="F87" s="116">
        <f aca="true" t="shared" si="7" ref="F87:Q87">SUM(F89:F91)</f>
        <v>8378</v>
      </c>
      <c r="G87" s="116">
        <f t="shared" si="7"/>
        <v>75401</v>
      </c>
      <c r="H87" s="116">
        <f t="shared" si="7"/>
        <v>474742</v>
      </c>
      <c r="I87" s="116">
        <f t="shared" si="7"/>
        <v>558520</v>
      </c>
      <c r="J87" s="116">
        <f t="shared" si="7"/>
        <v>83779</v>
      </c>
      <c r="K87" s="116">
        <f t="shared" si="7"/>
        <v>8378</v>
      </c>
      <c r="L87" s="116">
        <f t="shared" si="7"/>
        <v>0</v>
      </c>
      <c r="M87" s="116">
        <f t="shared" si="7"/>
        <v>75392</v>
      </c>
      <c r="N87" s="116">
        <f t="shared" si="7"/>
        <v>474742</v>
      </c>
      <c r="O87" s="116">
        <f t="shared" si="7"/>
        <v>0</v>
      </c>
      <c r="P87" s="116">
        <f t="shared" si="7"/>
        <v>474742</v>
      </c>
      <c r="Q87" s="116">
        <f t="shared" si="7"/>
        <v>0</v>
      </c>
      <c r="R87" s="116">
        <v>0</v>
      </c>
    </row>
    <row r="88" spans="1:18" ht="112.5" customHeight="1" thickBot="1">
      <c r="A88" s="118"/>
      <c r="B88" s="121"/>
      <c r="C88" s="121"/>
      <c r="D88" s="123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1:18" ht="12" thickBot="1">
      <c r="A89" s="118"/>
      <c r="B89" s="98" t="s">
        <v>37</v>
      </c>
      <c r="C89" s="98"/>
      <c r="D89" s="76"/>
      <c r="E89" s="72">
        <f>SUM(F89:H89)</f>
        <v>288892</v>
      </c>
      <c r="F89" s="72">
        <v>4333</v>
      </c>
      <c r="G89" s="79">
        <v>39001</v>
      </c>
      <c r="H89" s="79">
        <v>245558</v>
      </c>
      <c r="I89" s="72">
        <v>288892</v>
      </c>
      <c r="J89" s="72">
        <f>SUM(K89,L89,M89)</f>
        <v>43334</v>
      </c>
      <c r="K89" s="79">
        <v>4333</v>
      </c>
      <c r="L89" s="79">
        <v>0</v>
      </c>
      <c r="M89" s="79">
        <v>39001</v>
      </c>
      <c r="N89" s="72">
        <v>245558</v>
      </c>
      <c r="O89" s="79">
        <v>0</v>
      </c>
      <c r="P89" s="79">
        <v>245558</v>
      </c>
      <c r="Q89" s="76">
        <v>0</v>
      </c>
      <c r="R89" s="79">
        <v>0</v>
      </c>
    </row>
    <row r="90" spans="1:18" ht="12" thickBot="1">
      <c r="A90" s="118"/>
      <c r="B90" s="98" t="s">
        <v>106</v>
      </c>
      <c r="C90" s="98"/>
      <c r="D90" s="76"/>
      <c r="E90" s="72">
        <f>SUM(F90:H90)</f>
        <v>250114</v>
      </c>
      <c r="F90" s="72">
        <v>3752</v>
      </c>
      <c r="G90" s="79">
        <v>33765</v>
      </c>
      <c r="H90" s="79">
        <v>212597</v>
      </c>
      <c r="I90" s="72">
        <v>250114</v>
      </c>
      <c r="J90" s="72">
        <v>37517</v>
      </c>
      <c r="K90" s="79">
        <v>3752</v>
      </c>
      <c r="L90" s="79">
        <v>0</v>
      </c>
      <c r="M90" s="79">
        <v>33756</v>
      </c>
      <c r="N90" s="72">
        <v>212597</v>
      </c>
      <c r="O90" s="79">
        <v>0</v>
      </c>
      <c r="P90" s="79">
        <v>212597</v>
      </c>
      <c r="Q90" s="76">
        <v>0</v>
      </c>
      <c r="R90" s="79">
        <v>0</v>
      </c>
    </row>
    <row r="91" spans="1:18" ht="12" thickBot="1">
      <c r="A91" s="139"/>
      <c r="B91" s="98" t="s">
        <v>106</v>
      </c>
      <c r="C91" s="98"/>
      <c r="D91" s="76"/>
      <c r="E91" s="72">
        <v>19515</v>
      </c>
      <c r="F91" s="72">
        <v>293</v>
      </c>
      <c r="G91" s="79">
        <v>2635</v>
      </c>
      <c r="H91" s="79">
        <v>16587</v>
      </c>
      <c r="I91" s="72">
        <v>19514</v>
      </c>
      <c r="J91" s="72">
        <v>2928</v>
      </c>
      <c r="K91" s="79">
        <v>293</v>
      </c>
      <c r="L91" s="79">
        <v>0</v>
      </c>
      <c r="M91" s="79">
        <v>2635</v>
      </c>
      <c r="N91" s="72">
        <v>16587</v>
      </c>
      <c r="O91" s="79">
        <v>0</v>
      </c>
      <c r="P91" s="79">
        <v>16587</v>
      </c>
      <c r="Q91" s="76">
        <v>0</v>
      </c>
      <c r="R91" s="79">
        <v>0</v>
      </c>
    </row>
    <row r="92" spans="1:18" ht="12" thickBot="1">
      <c r="A92" s="108" t="s">
        <v>38</v>
      </c>
      <c r="B92" s="106" t="s">
        <v>42</v>
      </c>
      <c r="C92" s="102" t="s">
        <v>43</v>
      </c>
      <c r="D92" s="102" t="s">
        <v>115</v>
      </c>
      <c r="E92" s="102" t="s">
        <v>197</v>
      </c>
      <c r="F92" s="124" t="s">
        <v>3</v>
      </c>
      <c r="G92" s="135"/>
      <c r="H92" s="136"/>
      <c r="I92" s="124" t="s">
        <v>41</v>
      </c>
      <c r="J92" s="125"/>
      <c r="K92" s="125"/>
      <c r="L92" s="125"/>
      <c r="M92" s="125"/>
      <c r="N92" s="125"/>
      <c r="O92" s="125"/>
      <c r="P92" s="125"/>
      <c r="Q92" s="125"/>
      <c r="R92" s="126"/>
    </row>
    <row r="93" spans="1:18" ht="12" thickBot="1">
      <c r="A93" s="104"/>
      <c r="B93" s="100"/>
      <c r="C93" s="103"/>
      <c r="D93" s="133"/>
      <c r="E93" s="133"/>
      <c r="F93" s="154" t="s">
        <v>153</v>
      </c>
      <c r="G93" s="102" t="s">
        <v>154</v>
      </c>
      <c r="H93" s="102" t="s">
        <v>44</v>
      </c>
      <c r="I93" s="124" t="s">
        <v>155</v>
      </c>
      <c r="J93" s="125"/>
      <c r="K93" s="125"/>
      <c r="L93" s="125"/>
      <c r="M93" s="125"/>
      <c r="N93" s="125"/>
      <c r="O93" s="125"/>
      <c r="P93" s="125"/>
      <c r="Q93" s="125"/>
      <c r="R93" s="126"/>
    </row>
    <row r="94" spans="1:18" ht="12" thickBot="1">
      <c r="A94" s="104"/>
      <c r="B94" s="100"/>
      <c r="C94" s="103"/>
      <c r="D94" s="133"/>
      <c r="E94" s="133"/>
      <c r="F94" s="118"/>
      <c r="G94" s="153"/>
      <c r="H94" s="153"/>
      <c r="I94" s="127" t="s">
        <v>156</v>
      </c>
      <c r="J94" s="124" t="s">
        <v>45</v>
      </c>
      <c r="K94" s="125"/>
      <c r="L94" s="125"/>
      <c r="M94" s="125"/>
      <c r="N94" s="125"/>
      <c r="O94" s="125"/>
      <c r="P94" s="125"/>
      <c r="Q94" s="125"/>
      <c r="R94" s="126"/>
    </row>
    <row r="95" spans="1:18" ht="12" thickBot="1">
      <c r="A95" s="104"/>
      <c r="B95" s="100"/>
      <c r="C95" s="103"/>
      <c r="D95" s="133"/>
      <c r="E95" s="133"/>
      <c r="F95" s="118"/>
      <c r="G95" s="153"/>
      <c r="H95" s="153"/>
      <c r="I95" s="128"/>
      <c r="J95" s="124" t="s">
        <v>46</v>
      </c>
      <c r="K95" s="125"/>
      <c r="L95" s="125"/>
      <c r="M95" s="126"/>
      <c r="N95" s="124" t="s">
        <v>44</v>
      </c>
      <c r="O95" s="125"/>
      <c r="P95" s="125"/>
      <c r="Q95" s="125"/>
      <c r="R95" s="126"/>
    </row>
    <row r="96" spans="1:18" ht="12" thickBot="1">
      <c r="A96" s="104"/>
      <c r="B96" s="100"/>
      <c r="C96" s="103"/>
      <c r="D96" s="133"/>
      <c r="E96" s="133"/>
      <c r="F96" s="118"/>
      <c r="G96" s="153"/>
      <c r="H96" s="153"/>
      <c r="I96" s="128"/>
      <c r="J96" s="127" t="s">
        <v>157</v>
      </c>
      <c r="K96" s="124" t="s">
        <v>47</v>
      </c>
      <c r="L96" s="125"/>
      <c r="M96" s="126"/>
      <c r="N96" s="127" t="s">
        <v>158</v>
      </c>
      <c r="O96" s="130" t="s">
        <v>47</v>
      </c>
      <c r="P96" s="131"/>
      <c r="Q96" s="131"/>
      <c r="R96" s="107"/>
    </row>
    <row r="97" spans="1:18" ht="11.25">
      <c r="A97" s="104"/>
      <c r="B97" s="100"/>
      <c r="C97" s="103"/>
      <c r="D97" s="133"/>
      <c r="E97" s="133"/>
      <c r="F97" s="118"/>
      <c r="G97" s="153"/>
      <c r="H97" s="153"/>
      <c r="I97" s="128"/>
      <c r="J97" s="128"/>
      <c r="K97" s="60" t="s">
        <v>56</v>
      </c>
      <c r="L97" s="127" t="s">
        <v>48</v>
      </c>
      <c r="M97" s="127" t="s">
        <v>49</v>
      </c>
      <c r="N97" s="128"/>
      <c r="O97" s="127" t="s">
        <v>50</v>
      </c>
      <c r="P97" s="60" t="s">
        <v>56</v>
      </c>
      <c r="Q97" s="127" t="s">
        <v>48</v>
      </c>
      <c r="R97" s="127" t="s">
        <v>51</v>
      </c>
    </row>
    <row r="98" spans="1:18" ht="9.75" customHeight="1" thickBot="1">
      <c r="A98" s="105"/>
      <c r="B98" s="101"/>
      <c r="C98" s="132"/>
      <c r="D98" s="134"/>
      <c r="E98" s="123"/>
      <c r="F98" s="119"/>
      <c r="G98" s="123"/>
      <c r="H98" s="123"/>
      <c r="I98" s="129"/>
      <c r="J98" s="129"/>
      <c r="K98" s="61" t="s">
        <v>89</v>
      </c>
      <c r="L98" s="129"/>
      <c r="M98" s="129"/>
      <c r="N98" s="129"/>
      <c r="O98" s="129"/>
      <c r="P98" s="61" t="s">
        <v>89</v>
      </c>
      <c r="Q98" s="129"/>
      <c r="R98" s="129"/>
    </row>
    <row r="99" spans="1:18" ht="12" thickBot="1">
      <c r="A99" s="117" t="s">
        <v>85</v>
      </c>
      <c r="B99" s="99" t="s">
        <v>52</v>
      </c>
      <c r="C99" s="120" t="s">
        <v>151</v>
      </c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2" thickBot="1">
      <c r="A100" s="118"/>
      <c r="B100" s="99" t="s">
        <v>100</v>
      </c>
      <c r="C100" s="120" t="s">
        <v>180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2" thickBot="1">
      <c r="A101" s="118"/>
      <c r="B101" s="99" t="s">
        <v>54</v>
      </c>
      <c r="C101" s="120" t="s">
        <v>181</v>
      </c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2" thickBot="1">
      <c r="A102" s="118"/>
      <c r="B102" s="99" t="s">
        <v>102</v>
      </c>
      <c r="C102" s="120" t="s">
        <v>204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2" thickBot="1">
      <c r="A103" s="118"/>
      <c r="B103" s="99" t="s">
        <v>104</v>
      </c>
      <c r="C103" s="120" t="s">
        <v>182</v>
      </c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2" thickBot="1">
      <c r="A104" s="118"/>
      <c r="B104" s="121" t="s">
        <v>96</v>
      </c>
      <c r="C104" s="121"/>
      <c r="D104" s="122" t="s">
        <v>205</v>
      </c>
      <c r="E104" s="116">
        <f>SUM(E106)</f>
        <v>157860</v>
      </c>
      <c r="F104" s="116">
        <f aca="true" t="shared" si="8" ref="F104:R104">SUM(F106)</f>
        <v>16576</v>
      </c>
      <c r="G104" s="116">
        <f t="shared" si="8"/>
        <v>7105</v>
      </c>
      <c r="H104" s="116">
        <f t="shared" si="8"/>
        <v>134179</v>
      </c>
      <c r="I104" s="116">
        <f t="shared" si="8"/>
        <v>157860</v>
      </c>
      <c r="J104" s="116">
        <f t="shared" si="8"/>
        <v>23680</v>
      </c>
      <c r="K104" s="116">
        <f t="shared" si="8"/>
        <v>0</v>
      </c>
      <c r="L104" s="116">
        <f t="shared" si="8"/>
        <v>0</v>
      </c>
      <c r="M104" s="116">
        <f t="shared" si="8"/>
        <v>23680</v>
      </c>
      <c r="N104" s="116">
        <f t="shared" si="8"/>
        <v>134179</v>
      </c>
      <c r="O104" s="116">
        <f t="shared" si="8"/>
        <v>0</v>
      </c>
      <c r="P104" s="116">
        <f t="shared" si="8"/>
        <v>0</v>
      </c>
      <c r="Q104" s="116">
        <f t="shared" si="8"/>
        <v>0</v>
      </c>
      <c r="R104" s="116">
        <f t="shared" si="8"/>
        <v>134179</v>
      </c>
    </row>
    <row r="105" spans="1:18" ht="105" customHeight="1" thickBot="1">
      <c r="A105" s="118"/>
      <c r="B105" s="121"/>
      <c r="C105" s="121"/>
      <c r="D105" s="123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1:18" ht="12" thickBot="1">
      <c r="A106" s="119"/>
      <c r="B106" s="98" t="s">
        <v>37</v>
      </c>
      <c r="C106" s="98"/>
      <c r="D106" s="76"/>
      <c r="E106" s="72">
        <v>157860</v>
      </c>
      <c r="F106" s="72">
        <v>16576</v>
      </c>
      <c r="G106" s="79">
        <v>7105</v>
      </c>
      <c r="H106" s="79">
        <v>134179</v>
      </c>
      <c r="I106" s="72">
        <v>157860</v>
      </c>
      <c r="J106" s="72">
        <v>23680</v>
      </c>
      <c r="K106" s="79">
        <v>0</v>
      </c>
      <c r="L106" s="79">
        <v>0</v>
      </c>
      <c r="M106" s="79">
        <v>23680</v>
      </c>
      <c r="N106" s="72">
        <v>134179</v>
      </c>
      <c r="O106" s="79">
        <v>0</v>
      </c>
      <c r="P106" s="79">
        <v>0</v>
      </c>
      <c r="Q106" s="76">
        <v>0</v>
      </c>
      <c r="R106" s="79">
        <v>134179</v>
      </c>
    </row>
  </sheetData>
  <sheetProtection/>
  <mergeCells count="265">
    <mergeCell ref="M97:M98"/>
    <mergeCell ref="O97:O98"/>
    <mergeCell ref="F93:F98"/>
    <mergeCell ref="G93:G98"/>
    <mergeCell ref="H93:H98"/>
    <mergeCell ref="L97:L98"/>
    <mergeCell ref="E3:E9"/>
    <mergeCell ref="F3:H3"/>
    <mergeCell ref="J79:J80"/>
    <mergeCell ref="K7:M7"/>
    <mergeCell ref="A3:A9"/>
    <mergeCell ref="B3:B9"/>
    <mergeCell ref="C3:C9"/>
    <mergeCell ref="D3:D9"/>
    <mergeCell ref="I3:R3"/>
    <mergeCell ref="F4:F9"/>
    <mergeCell ref="G4:G9"/>
    <mergeCell ref="H4:H9"/>
    <mergeCell ref="I4:R4"/>
    <mergeCell ref="I5:I9"/>
    <mergeCell ref="J5:R5"/>
    <mergeCell ref="J6:M6"/>
    <mergeCell ref="N6:R6"/>
    <mergeCell ref="J7:J9"/>
    <mergeCell ref="O7:R7"/>
    <mergeCell ref="L8:L9"/>
    <mergeCell ref="M8:M9"/>
    <mergeCell ref="O8:O9"/>
    <mergeCell ref="Q8:Q9"/>
    <mergeCell ref="R8:R9"/>
    <mergeCell ref="N7:N9"/>
    <mergeCell ref="A11:A19"/>
    <mergeCell ref="C11:R11"/>
    <mergeCell ref="C12:R12"/>
    <mergeCell ref="C13:R13"/>
    <mergeCell ref="C14:R14"/>
    <mergeCell ref="C15:R15"/>
    <mergeCell ref="B16:B17"/>
    <mergeCell ref="C16:C17"/>
    <mergeCell ref="E16:E17"/>
    <mergeCell ref="F16:F17"/>
    <mergeCell ref="Q16:Q17"/>
    <mergeCell ref="R16:R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20:A29"/>
    <mergeCell ref="C20:R20"/>
    <mergeCell ref="C21:R21"/>
    <mergeCell ref="C22:R22"/>
    <mergeCell ref="C23:R23"/>
    <mergeCell ref="C24:R24"/>
    <mergeCell ref="B25:B26"/>
    <mergeCell ref="C25:C26"/>
    <mergeCell ref="E25:E26"/>
    <mergeCell ref="F25:F26"/>
    <mergeCell ref="O25:O26"/>
    <mergeCell ref="P25:P26"/>
    <mergeCell ref="Q25:Q26"/>
    <mergeCell ref="R25:R26"/>
    <mergeCell ref="G35:G36"/>
    <mergeCell ref="H35:H36"/>
    <mergeCell ref="M25:M26"/>
    <mergeCell ref="N25:N26"/>
    <mergeCell ref="G25:G26"/>
    <mergeCell ref="H25:H26"/>
    <mergeCell ref="I25:I26"/>
    <mergeCell ref="J25:J26"/>
    <mergeCell ref="K25:K26"/>
    <mergeCell ref="L25:L26"/>
    <mergeCell ref="M35:M36"/>
    <mergeCell ref="N35:N36"/>
    <mergeCell ref="A30:A39"/>
    <mergeCell ref="C31:R31"/>
    <mergeCell ref="C32:R32"/>
    <mergeCell ref="C33:R33"/>
    <mergeCell ref="C34:R34"/>
    <mergeCell ref="B35:B36"/>
    <mergeCell ref="C35:C36"/>
    <mergeCell ref="E35:E36"/>
    <mergeCell ref="I35:I36"/>
    <mergeCell ref="J35:J36"/>
    <mergeCell ref="K35:K36"/>
    <mergeCell ref="L35:L36"/>
    <mergeCell ref="A40:A49"/>
    <mergeCell ref="C41:R41"/>
    <mergeCell ref="C42:R42"/>
    <mergeCell ref="C43:R43"/>
    <mergeCell ref="C44:R44"/>
    <mergeCell ref="B45:B46"/>
    <mergeCell ref="O35:O36"/>
    <mergeCell ref="P35:P36"/>
    <mergeCell ref="Q35:Q36"/>
    <mergeCell ref="R35:R36"/>
    <mergeCell ref="O45:O46"/>
    <mergeCell ref="P45:P46"/>
    <mergeCell ref="C45:C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Q45:Q46"/>
    <mergeCell ref="R45:R46"/>
    <mergeCell ref="A50:A56"/>
    <mergeCell ref="B50:B56"/>
    <mergeCell ref="C50:C56"/>
    <mergeCell ref="D50:D56"/>
    <mergeCell ref="E50:E56"/>
    <mergeCell ref="F50:H50"/>
    <mergeCell ref="I50:R50"/>
    <mergeCell ref="F51:F56"/>
    <mergeCell ref="I51:R51"/>
    <mergeCell ref="I52:I56"/>
    <mergeCell ref="J52:R52"/>
    <mergeCell ref="J53:M53"/>
    <mergeCell ref="N53:R53"/>
    <mergeCell ref="J54:J56"/>
    <mergeCell ref="K54:M54"/>
    <mergeCell ref="N54:N56"/>
    <mergeCell ref="E63:E64"/>
    <mergeCell ref="G63:G64"/>
    <mergeCell ref="O54:R54"/>
    <mergeCell ref="L55:L56"/>
    <mergeCell ref="M55:M56"/>
    <mergeCell ref="O55:O56"/>
    <mergeCell ref="Q55:Q56"/>
    <mergeCell ref="R55:R56"/>
    <mergeCell ref="G51:G56"/>
    <mergeCell ref="H51:H56"/>
    <mergeCell ref="L63:L64"/>
    <mergeCell ref="M63:M64"/>
    <mergeCell ref="A58:A67"/>
    <mergeCell ref="C58:R58"/>
    <mergeCell ref="C59:R59"/>
    <mergeCell ref="C60:R60"/>
    <mergeCell ref="C61:R61"/>
    <mergeCell ref="C62:R62"/>
    <mergeCell ref="B63:B64"/>
    <mergeCell ref="C63:C64"/>
    <mergeCell ref="R63:R64"/>
    <mergeCell ref="A68:A74"/>
    <mergeCell ref="C68:R68"/>
    <mergeCell ref="C69:R69"/>
    <mergeCell ref="C70:R70"/>
    <mergeCell ref="C71:R71"/>
    <mergeCell ref="H63:H64"/>
    <mergeCell ref="I63:I64"/>
    <mergeCell ref="J63:J64"/>
    <mergeCell ref="K63:K64"/>
    <mergeCell ref="N63:N64"/>
    <mergeCell ref="O63:O64"/>
    <mergeCell ref="P63:P64"/>
    <mergeCell ref="Q63:Q64"/>
    <mergeCell ref="M72:M73"/>
    <mergeCell ref="N72:N73"/>
    <mergeCell ref="B72:B73"/>
    <mergeCell ref="C72:C73"/>
    <mergeCell ref="D72:D73"/>
    <mergeCell ref="E72:E73"/>
    <mergeCell ref="G72:G73"/>
    <mergeCell ref="H72:H73"/>
    <mergeCell ref="I72:I73"/>
    <mergeCell ref="J72:J73"/>
    <mergeCell ref="K72:K73"/>
    <mergeCell ref="L72:L73"/>
    <mergeCell ref="A75:A81"/>
    <mergeCell ref="C75:R75"/>
    <mergeCell ref="C76:R76"/>
    <mergeCell ref="C77:R77"/>
    <mergeCell ref="C78:R78"/>
    <mergeCell ref="B79:B80"/>
    <mergeCell ref="O72:O73"/>
    <mergeCell ref="P72:P73"/>
    <mergeCell ref="Q72:Q73"/>
    <mergeCell ref="R72:R73"/>
    <mergeCell ref="N79:N80"/>
    <mergeCell ref="O79:O80"/>
    <mergeCell ref="P79:P80"/>
    <mergeCell ref="C79:C80"/>
    <mergeCell ref="D79:D80"/>
    <mergeCell ref="E79:E80"/>
    <mergeCell ref="G79:G80"/>
    <mergeCell ref="H79:H80"/>
    <mergeCell ref="I79:I80"/>
    <mergeCell ref="C87:C88"/>
    <mergeCell ref="K79:K80"/>
    <mergeCell ref="L79:L80"/>
    <mergeCell ref="M79:M80"/>
    <mergeCell ref="I87:I88"/>
    <mergeCell ref="Q79:Q80"/>
    <mergeCell ref="R79:R80"/>
    <mergeCell ref="A82:A91"/>
    <mergeCell ref="C82:R82"/>
    <mergeCell ref="C83:R83"/>
    <mergeCell ref="C84:R84"/>
    <mergeCell ref="C85:R85"/>
    <mergeCell ref="C86:R86"/>
    <mergeCell ref="B87:B88"/>
    <mergeCell ref="D87:D88"/>
    <mergeCell ref="E87:E88"/>
    <mergeCell ref="F87:F88"/>
    <mergeCell ref="G87:G88"/>
    <mergeCell ref="E92:E98"/>
    <mergeCell ref="F92:H92"/>
    <mergeCell ref="I92:R92"/>
    <mergeCell ref="J87:J88"/>
    <mergeCell ref="K87:K88"/>
    <mergeCell ref="L87:L88"/>
    <mergeCell ref="M87:M88"/>
    <mergeCell ref="N87:N88"/>
    <mergeCell ref="O87:O88"/>
    <mergeCell ref="H87:H88"/>
    <mergeCell ref="A92:A98"/>
    <mergeCell ref="B92:B98"/>
    <mergeCell ref="C92:C98"/>
    <mergeCell ref="D92:D98"/>
    <mergeCell ref="O96:R96"/>
    <mergeCell ref="Q97:Q98"/>
    <mergeCell ref="P87:P88"/>
    <mergeCell ref="Q87:Q88"/>
    <mergeCell ref="R87:R88"/>
    <mergeCell ref="R97:R98"/>
    <mergeCell ref="D104:D105"/>
    <mergeCell ref="E104:E105"/>
    <mergeCell ref="I93:R93"/>
    <mergeCell ref="I94:I98"/>
    <mergeCell ref="J94:R94"/>
    <mergeCell ref="J95:M95"/>
    <mergeCell ref="N95:R95"/>
    <mergeCell ref="J96:J98"/>
    <mergeCell ref="K96:M96"/>
    <mergeCell ref="N96:N98"/>
    <mergeCell ref="J104:J105"/>
    <mergeCell ref="K104:K105"/>
    <mergeCell ref="A99:A106"/>
    <mergeCell ref="C99:R99"/>
    <mergeCell ref="C100:R100"/>
    <mergeCell ref="C101:R101"/>
    <mergeCell ref="C102:R102"/>
    <mergeCell ref="C103:R103"/>
    <mergeCell ref="B104:B105"/>
    <mergeCell ref="C104:C105"/>
    <mergeCell ref="F104:F105"/>
    <mergeCell ref="G104:G105"/>
    <mergeCell ref="H104:H105"/>
    <mergeCell ref="I104:I105"/>
    <mergeCell ref="R104:R105"/>
    <mergeCell ref="L104:L105"/>
    <mergeCell ref="M104:M105"/>
    <mergeCell ref="N104:N105"/>
    <mergeCell ref="O104:O105"/>
    <mergeCell ref="P104:P105"/>
    <mergeCell ref="Q104:Q105"/>
  </mergeCells>
  <printOptions/>
  <pageMargins left="0" right="0.3937007874015748" top="0.72" bottom="0.76" header="0.17" footer="0.5118110236220472"/>
  <pageSetup horizontalDpi="600" verticalDpi="600" orientation="landscape" paperSize="9" scale="85" r:id="rId1"/>
  <headerFooter alignWithMargins="0">
    <oddHeader>&amp;C   &amp;8  Załącznik nr3
                    do uchwały Rady Miejskiej w Szczyrku
   nrLV/266/2009
    z dnia  27 października 2009 r.&amp;10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B13" sqref="B13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0" t="s">
        <v>134</v>
      </c>
      <c r="B1" s="160"/>
      <c r="C1" s="160"/>
      <c r="D1" s="160"/>
    </row>
    <row r="2" ht="6.75" customHeight="1">
      <c r="A2" s="8"/>
    </row>
    <row r="3" ht="12.75">
      <c r="D3" s="5" t="s">
        <v>26</v>
      </c>
    </row>
    <row r="4" spans="1:4" ht="15" customHeight="1">
      <c r="A4" s="159" t="s">
        <v>38</v>
      </c>
      <c r="B4" s="159" t="s">
        <v>2</v>
      </c>
      <c r="C4" s="161" t="s">
        <v>39</v>
      </c>
      <c r="D4" s="161" t="s">
        <v>139</v>
      </c>
    </row>
    <row r="5" spans="1:4" ht="15" customHeight="1">
      <c r="A5" s="159"/>
      <c r="B5" s="159"/>
      <c r="C5" s="159"/>
      <c r="D5" s="161"/>
    </row>
    <row r="6" spans="1:4" ht="15.75" customHeight="1">
      <c r="A6" s="159"/>
      <c r="B6" s="159"/>
      <c r="C6" s="159"/>
      <c r="D6" s="161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10" t="s">
        <v>5</v>
      </c>
      <c r="B8" s="45" t="s">
        <v>119</v>
      </c>
      <c r="C8" s="10"/>
      <c r="D8" s="46">
        <v>13862627</v>
      </c>
    </row>
    <row r="9" spans="1:4" s="22" customFormat="1" ht="21" customHeight="1">
      <c r="A9" s="10" t="s">
        <v>6</v>
      </c>
      <c r="B9" s="45" t="s">
        <v>4</v>
      </c>
      <c r="C9" s="10"/>
      <c r="D9" s="46">
        <v>19633700</v>
      </c>
    </row>
    <row r="10" spans="1:4" s="22" customFormat="1" ht="26.25" customHeight="1">
      <c r="A10" s="10" t="s">
        <v>7</v>
      </c>
      <c r="B10" s="45" t="s">
        <v>120</v>
      </c>
      <c r="C10" s="10"/>
      <c r="D10" s="46">
        <v>5771073</v>
      </c>
    </row>
    <row r="11" spans="1:4" ht="18.75" customHeight="1">
      <c r="A11" s="159" t="s">
        <v>13</v>
      </c>
      <c r="B11" s="159"/>
      <c r="C11" s="31"/>
      <c r="D11" s="32">
        <v>7680667</v>
      </c>
    </row>
    <row r="12" spans="1:4" ht="50.25" customHeight="1">
      <c r="A12" s="11" t="s">
        <v>5</v>
      </c>
      <c r="B12" s="48" t="s">
        <v>195</v>
      </c>
      <c r="C12" s="11" t="s">
        <v>14</v>
      </c>
      <c r="D12" s="26">
        <v>6739140</v>
      </c>
    </row>
    <row r="13" spans="1:4" ht="18.75" customHeight="1">
      <c r="A13" s="12" t="s">
        <v>6</v>
      </c>
      <c r="B13" s="13" t="s">
        <v>9</v>
      </c>
      <c r="C13" s="12" t="s">
        <v>14</v>
      </c>
      <c r="D13" s="24">
        <v>341527</v>
      </c>
    </row>
    <row r="14" spans="1:4" ht="39.75" customHeight="1">
      <c r="A14" s="12" t="s">
        <v>7</v>
      </c>
      <c r="B14" s="14" t="s">
        <v>59</v>
      </c>
      <c r="C14" s="12" t="s">
        <v>31</v>
      </c>
      <c r="D14" s="24" t="s">
        <v>189</v>
      </c>
    </row>
    <row r="15" spans="1:4" ht="18.75" customHeight="1">
      <c r="A15" s="12" t="s">
        <v>0</v>
      </c>
      <c r="B15" s="13" t="s">
        <v>16</v>
      </c>
      <c r="C15" s="12" t="s">
        <v>32</v>
      </c>
      <c r="D15" s="24"/>
    </row>
    <row r="16" spans="1:4" ht="18.75" customHeight="1">
      <c r="A16" s="12" t="s">
        <v>8</v>
      </c>
      <c r="B16" s="13" t="s">
        <v>60</v>
      </c>
      <c r="C16" s="12" t="s">
        <v>66</v>
      </c>
      <c r="D16" s="24"/>
    </row>
    <row r="17" spans="1:8" ht="18.75" customHeight="1">
      <c r="A17" s="12" t="s">
        <v>10</v>
      </c>
      <c r="B17" s="13" t="s">
        <v>11</v>
      </c>
      <c r="C17" s="12" t="s">
        <v>15</v>
      </c>
      <c r="D17" s="24"/>
      <c r="H17" s="22"/>
    </row>
    <row r="18" spans="1:4" ht="18.75" customHeight="1">
      <c r="A18" s="12" t="s">
        <v>12</v>
      </c>
      <c r="B18" s="13" t="s">
        <v>67</v>
      </c>
      <c r="C18" s="12" t="s">
        <v>40</v>
      </c>
      <c r="D18" s="24"/>
    </row>
    <row r="19" spans="1:4" ht="18.75" customHeight="1">
      <c r="A19" s="12" t="s">
        <v>18</v>
      </c>
      <c r="B19" s="16" t="s">
        <v>30</v>
      </c>
      <c r="C19" s="15" t="s">
        <v>17</v>
      </c>
      <c r="D19" s="25">
        <v>600000</v>
      </c>
    </row>
    <row r="20" spans="1:4" ht="18.75" customHeight="1">
      <c r="A20" s="159" t="s">
        <v>61</v>
      </c>
      <c r="B20" s="159"/>
      <c r="C20" s="31"/>
      <c r="D20" s="32">
        <v>1909594</v>
      </c>
    </row>
    <row r="21" spans="1:4" ht="21.75" customHeight="1">
      <c r="A21" s="11" t="s">
        <v>5</v>
      </c>
      <c r="B21" s="48" t="s">
        <v>190</v>
      </c>
      <c r="C21" s="11" t="s">
        <v>20</v>
      </c>
      <c r="D21" s="26">
        <v>800002</v>
      </c>
    </row>
    <row r="22" spans="1:4" ht="18.75" customHeight="1">
      <c r="A22" s="12" t="s">
        <v>6</v>
      </c>
      <c r="B22" s="13" t="s">
        <v>19</v>
      </c>
      <c r="C22" s="12" t="s">
        <v>20</v>
      </c>
      <c r="D22" s="24">
        <v>439800</v>
      </c>
    </row>
    <row r="23" spans="1:4" ht="51">
      <c r="A23" s="12" t="s">
        <v>7</v>
      </c>
      <c r="B23" s="14" t="s">
        <v>35</v>
      </c>
      <c r="C23" s="12" t="s">
        <v>36</v>
      </c>
      <c r="D23" s="24">
        <v>669792</v>
      </c>
    </row>
    <row r="24" spans="1:4" ht="18.75" customHeight="1">
      <c r="A24" s="12" t="s">
        <v>0</v>
      </c>
      <c r="B24" s="13" t="s">
        <v>33</v>
      </c>
      <c r="C24" s="12" t="s">
        <v>28</v>
      </c>
      <c r="D24" s="24"/>
    </row>
    <row r="25" spans="1:4" ht="18.75" customHeight="1">
      <c r="A25" s="12" t="s">
        <v>8</v>
      </c>
      <c r="B25" s="13" t="s">
        <v>34</v>
      </c>
      <c r="C25" s="12" t="s">
        <v>22</v>
      </c>
      <c r="D25" s="24"/>
    </row>
    <row r="26" spans="1:4" ht="18.75" customHeight="1">
      <c r="A26" s="12" t="s">
        <v>10</v>
      </c>
      <c r="B26" s="13" t="s">
        <v>68</v>
      </c>
      <c r="C26" s="12" t="s">
        <v>23</v>
      </c>
      <c r="D26" s="24"/>
    </row>
    <row r="27" spans="1:4" ht="18.75" customHeight="1">
      <c r="A27" s="15" t="s">
        <v>12</v>
      </c>
      <c r="B27" s="16" t="s">
        <v>24</v>
      </c>
      <c r="C27" s="15" t="s">
        <v>21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 
do uchwały Rady Miejskiej w Szczyrku
nr LV/266/2009
z dnia 27 października 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2009-10-23T13:20:37Z</cp:lastPrinted>
  <dcterms:created xsi:type="dcterms:W3CDTF">1998-12-09T13:02:10Z</dcterms:created>
  <dcterms:modified xsi:type="dcterms:W3CDTF">2009-11-06T06:55:37Z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